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公共汽车）新能源公交车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<sst xmlns="http://schemas.openxmlformats.org/spreadsheetml/2006/main" count="54" uniqueCount="30">
  <si>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遂溪县公共汽车有限公司2025年度新能源公交车补贴资金分配表</t>
  </si>
  <si>
    <t>企业名称（盖章）：遂溪县公共汽车有限公司                                                    制表时间：2026年4月28日</t>
  </si>
  <si>
    <t>序号</t>
  </si>
  <si>
    <t>车牌号</t>
  </si>
  <si>
    <t>燃料类型</t>
  </si>
  <si>
    <t>本年度运营时间</t>
  </si>
  <si>
    <t>安全系数</t>
  </si>
  <si>
    <t>车长</t>
  </si>
  <si>
    <t>车型系数</t>
  </si>
  <si>
    <t>运营月数</t>
  </si>
  <si>
    <t>计算值（安全系数*车型系数*运营月数）</t>
  </si>
  <si>
    <t>补贴标准</t>
  </si>
  <si>
    <t>补贴金额</t>
  </si>
  <si>
    <t>备注</t>
  </si>
  <si>
    <t>开始时间</t>
  </si>
  <si>
    <t>结束时间</t>
  </si>
  <si>
    <t>粤G02001D</t>
  </si>
  <si>
    <t>电</t>
  </si>
  <si>
    <t>2025.1.1</t>
  </si>
  <si>
    <t>2025.12.31</t>
  </si>
  <si>
    <t>6.5米</t>
  </si>
  <si>
    <t>粤G03355D</t>
  </si>
  <si>
    <t>粤G03360D</t>
  </si>
  <si>
    <t>粤G09221D</t>
  </si>
  <si>
    <t>粤G09222D</t>
  </si>
  <si>
    <t>粤G09226D</t>
  </si>
  <si>
    <t>粤G09992D</t>
  </si>
  <si>
    <t>本页小计</t>
  </si>
  <si>
    <t>总合计</t>
  </si>
  <si>
    <t xml:space="preserve">备注：1.申报年度内未发生责任死亡事故车辆的安全系数为1；发生1至2人的责任死亡事故车辆的安全系数为0.5；发生3人及以上的责任死亡事故车辆的安全系数为0。
2.新能源公交车车型系数：长度大于10米（L≥10）车辆系数为1，长度在8米至10米之间（8≤L＜10）车辆系数为0.75，长度在8米以下（L＜8）车辆系数为0.5。
3.新能源公交车月均里程数不得少于2500公里。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</si>
</sst>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P9" sqref="P9"/>
    </sheetView>
  </sheetViews>
  <sheetFormatPr defaultColWidth="9" defaultRowHeight="14.25"/>
  <cols>
    <col min="1" max="1" width="7.5" customWidth="1"/>
    <col min="3" max="3" width="7.25" customWidth="1"/>
    <col min="6" max="9" width="6.125" customWidth="1"/>
    <col min="10" max="10" width="18.25" customWidth="1"/>
    <col min="11" max="11" width="9.25"/>
    <col min="12" max="12" width="11.5" style="1"/>
  </cols>
  <sheetData>
    <row r="1" ht="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5" t="s">
        <v>13</v>
      </c>
    </row>
    <row r="4" ht="23" customHeight="1" spans="1:13">
      <c r="A4" s="6"/>
      <c r="B4" s="6"/>
      <c r="C4" s="6"/>
      <c r="D4" s="6" t="s">
        <v>14</v>
      </c>
      <c r="E4" s="6" t="s">
        <v>15</v>
      </c>
      <c r="F4" s="6"/>
      <c r="G4" s="6"/>
      <c r="H4" s="6"/>
      <c r="I4" s="6"/>
      <c r="J4" s="6"/>
      <c r="K4" s="6"/>
      <c r="L4" s="6"/>
      <c r="M4" s="7"/>
    </row>
    <row r="5" ht="24" spans="1:13">
      <c r="A5" s="6">
        <v>1</v>
      </c>
      <c r="B5" s="8" t="s">
        <v>16</v>
      </c>
      <c r="C5" s="6" t="s">
        <v>17</v>
      </c>
      <c r="D5" s="6" t="s">
        <v>18</v>
      </c>
      <c r="E5" s="6" t="s">
        <v>19</v>
      </c>
      <c r="F5" s="6">
        <v>1</v>
      </c>
      <c r="G5" s="6" t="s">
        <v>20</v>
      </c>
      <c r="H5" s="6">
        <v>0.5</v>
      </c>
      <c r="I5" s="6">
        <v>11</v>
      </c>
      <c r="J5" s="6">
        <v>5.5</v>
      </c>
      <c r="K5" s="6">
        <v>655</v>
      </c>
      <c r="L5" s="9">
        <f>ROUND(J5*K5,2)+11.6</f>
        <v>3614.1</v>
      </c>
      <c r="M5" s="10"/>
    </row>
    <row r="6" ht="24" spans="1:13">
      <c r="A6" s="6">
        <v>2</v>
      </c>
      <c r="B6" s="8" t="s">
        <v>21</v>
      </c>
      <c r="C6" s="6" t="s">
        <v>17</v>
      </c>
      <c r="D6" s="6" t="s">
        <v>18</v>
      </c>
      <c r="E6" s="6" t="s">
        <v>19</v>
      </c>
      <c r="F6" s="6">
        <v>1</v>
      </c>
      <c r="G6" s="6" t="s">
        <v>20</v>
      </c>
      <c r="H6" s="6">
        <v>0.5</v>
      </c>
      <c r="I6" s="6">
        <v>11</v>
      </c>
      <c r="J6" s="6">
        <v>5.5</v>
      </c>
      <c r="K6" s="6">
        <v>655</v>
      </c>
      <c r="L6" s="9">
        <f t="shared" ref="L6:L11" si="0">ROUND(J6*K6,2)+11.6</f>
        <v>3614.1</v>
      </c>
      <c r="M6" s="10"/>
    </row>
    <row r="7" ht="24" spans="1:13">
      <c r="A7" s="6">
        <v>3</v>
      </c>
      <c r="B7" s="8" t="s">
        <v>22</v>
      </c>
      <c r="C7" s="6" t="s">
        <v>17</v>
      </c>
      <c r="D7" s="6" t="s">
        <v>18</v>
      </c>
      <c r="E7" s="6" t="s">
        <v>19</v>
      </c>
      <c r="F7" s="6">
        <v>1</v>
      </c>
      <c r="G7" s="6" t="s">
        <v>20</v>
      </c>
      <c r="H7" s="6">
        <v>0.5</v>
      </c>
      <c r="I7" s="6">
        <v>11</v>
      </c>
      <c r="J7" s="6">
        <v>5.5</v>
      </c>
      <c r="K7" s="6">
        <v>655</v>
      </c>
      <c r="L7" s="9">
        <f t="shared" si="0"/>
        <v>3614.1</v>
      </c>
      <c r="M7" s="10"/>
    </row>
    <row r="8" ht="24" spans="1:13">
      <c r="A8" s="6">
        <v>4</v>
      </c>
      <c r="B8" s="8" t="s">
        <v>23</v>
      </c>
      <c r="C8" s="6" t="s">
        <v>17</v>
      </c>
      <c r="D8" s="6" t="s">
        <v>18</v>
      </c>
      <c r="E8" s="6" t="s">
        <v>19</v>
      </c>
      <c r="F8" s="6">
        <v>1</v>
      </c>
      <c r="G8" s="6" t="s">
        <v>20</v>
      </c>
      <c r="H8" s="6">
        <v>0.5</v>
      </c>
      <c r="I8" s="6">
        <v>11</v>
      </c>
      <c r="J8" s="6">
        <v>5.5</v>
      </c>
      <c r="K8" s="6">
        <v>655</v>
      </c>
      <c r="L8" s="9">
        <f t="shared" si="0"/>
        <v>3614.1</v>
      </c>
      <c r="M8" s="10"/>
    </row>
    <row r="9" ht="24" spans="1:13">
      <c r="A9" s="6">
        <v>5</v>
      </c>
      <c r="B9" s="8" t="s">
        <v>24</v>
      </c>
      <c r="C9" s="6" t="s">
        <v>17</v>
      </c>
      <c r="D9" s="6" t="s">
        <v>18</v>
      </c>
      <c r="E9" s="6" t="s">
        <v>19</v>
      </c>
      <c r="F9" s="6">
        <v>1</v>
      </c>
      <c r="G9" s="6" t="s">
        <v>20</v>
      </c>
      <c r="H9" s="6">
        <v>0.5</v>
      </c>
      <c r="I9" s="6">
        <v>11</v>
      </c>
      <c r="J9" s="6">
        <v>5.5</v>
      </c>
      <c r="K9" s="6">
        <v>655</v>
      </c>
      <c r="L9" s="9">
        <f t="shared" si="0"/>
        <v>3614.1</v>
      </c>
      <c r="M9" s="10"/>
    </row>
    <row r="10" ht="24" spans="1:13">
      <c r="A10" s="6">
        <v>6</v>
      </c>
      <c r="B10" s="8" t="s">
        <v>25</v>
      </c>
      <c r="C10" s="6" t="s">
        <v>17</v>
      </c>
      <c r="D10" s="6" t="s">
        <v>18</v>
      </c>
      <c r="E10" s="6" t="s">
        <v>19</v>
      </c>
      <c r="F10" s="6">
        <v>1</v>
      </c>
      <c r="G10" s="6" t="s">
        <v>20</v>
      </c>
      <c r="H10" s="6">
        <v>0.5</v>
      </c>
      <c r="I10" s="6">
        <v>11</v>
      </c>
      <c r="J10" s="6">
        <v>5.5</v>
      </c>
      <c r="K10" s="6">
        <v>655</v>
      </c>
      <c r="L10" s="9">
        <f t="shared" si="0"/>
        <v>3614.1</v>
      </c>
      <c r="M10" s="10"/>
    </row>
    <row r="11" ht="24" spans="1:13">
      <c r="A11" s="6">
        <v>7</v>
      </c>
      <c r="B11" s="8" t="s">
        <v>26</v>
      </c>
      <c r="C11" s="6" t="s">
        <v>17</v>
      </c>
      <c r="D11" s="6" t="s">
        <v>18</v>
      </c>
      <c r="E11" s="6" t="s">
        <v>19</v>
      </c>
      <c r="F11" s="6">
        <v>1</v>
      </c>
      <c r="G11" s="6" t="s">
        <v>20</v>
      </c>
      <c r="H11" s="6">
        <v>0.5</v>
      </c>
      <c r="I11" s="6">
        <v>11</v>
      </c>
      <c r="J11" s="6">
        <v>5.5</v>
      </c>
      <c r="K11" s="6">
        <v>655</v>
      </c>
      <c r="L11" s="9">
        <f>ROUND(J11*K11,2)+11.9</f>
        <v>3614.4</v>
      </c>
      <c r="M11" s="10"/>
    </row>
    <row r="12" spans="1:13">
      <c r="A12" s="11" t="s">
        <v>27</v>
      </c>
      <c r="B12" s="11"/>
      <c r="C12" s="12"/>
      <c r="D12" s="12"/>
      <c r="E12" s="12"/>
      <c r="F12" s="12"/>
      <c r="G12" s="12"/>
      <c r="H12" s="12"/>
      <c r="I12" s="12"/>
      <c r="J12" s="11">
        <f>SUM(J5:J11)</f>
        <v>38.5</v>
      </c>
      <c r="K12" s="13"/>
      <c r="L12" s="9">
        <f>SUM(L5:L11)</f>
        <v>25299</v>
      </c>
      <c r="M12" s="10"/>
    </row>
    <row r="13" spans="1:13">
      <c r="A13" s="11" t="s">
        <v>28</v>
      </c>
      <c r="B13" s="11"/>
      <c r="C13" s="12"/>
      <c r="D13" s="12"/>
      <c r="E13" s="12"/>
      <c r="F13" s="12"/>
      <c r="G13" s="12"/>
      <c r="H13" s="12"/>
      <c r="I13" s="12"/>
      <c r="J13" s="11">
        <f>SUM(J5:J11)</f>
        <v>38.5</v>
      </c>
      <c r="K13" s="13"/>
      <c r="L13" s="9">
        <f>SUM(L5:L11)</f>
        <v>25299</v>
      </c>
      <c r="M13" s="14"/>
    </row>
    <row r="14" ht="111" customHeight="1" spans="1:13">
      <c r="A14" s="15" t="s">
        <v>29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17">
    <mergeCell ref="A1:M1"/>
    <mergeCell ref="A2:M2"/>
    <mergeCell ref="D3:E3"/>
    <mergeCell ref="A12:B12"/>
    <mergeCell ref="A13:B13"/>
    <mergeCell ref="A14:M1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583333333333" right="0.314583333333333" top="1" bottom="1" header="0.511805555555556" footer="0.511805555555556"/>
  <pageSetup paperSize="9" scale="8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（公共汽车）新能源公交车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%E5%BE%A1%E5%B8%9D</cp:lastModifiedBy>
  <dcterms:created xsi:type="dcterms:W3CDTF">2026-04-28T03:28:00Z</dcterms:created>
  <dcterms:modified xsi:type="dcterms:W3CDTF">2026-05-07T07:33:27Z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7BA7702C4FDF47799E47A50355F4583E_11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