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（陆通）农村道路客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<sst xmlns="http://schemas.openxmlformats.org/spreadsheetml/2006/main" count="448" uniqueCount="168">
  <si>
    <t>遂溪县陆通运输有限公司2025年度农村道路客运补贴资金分配表</t>
  </si>
  <si>
    <t>企业名称（盖章）：遂溪县陆通运输有限公司                                              制表时间：2026年4月28日</t>
  </si>
  <si>
    <t>序号</t>
  </si>
  <si>
    <t>车牌号</t>
  </si>
  <si>
    <t>燃料类型</t>
  </si>
  <si>
    <t>是否镇通村</t>
  </si>
  <si>
    <t>营运时间</t>
  </si>
  <si>
    <t>安全系数</t>
  </si>
  <si>
    <t>实际运营里程（公里）</t>
  </si>
  <si>
    <t>座位数</t>
  </si>
  <si>
    <t>车型系数</t>
  </si>
  <si>
    <t>计算值（安全系数*车型系数*实际运营里程）</t>
  </si>
  <si>
    <t>补贴标准</t>
  </si>
  <si>
    <t>补贴金额
（元）</t>
  </si>
  <si>
    <t>备注</t>
  </si>
  <si>
    <t>投入时间</t>
  </si>
  <si>
    <t>退出时间</t>
  </si>
  <si>
    <t>粤G06483</t>
  </si>
  <si>
    <t>柴油</t>
  </si>
  <si>
    <t>否</t>
  </si>
  <si>
    <t>2025.1.1</t>
  </si>
  <si>
    <t>2025.12.31</t>
  </si>
  <si>
    <t>77227.42</t>
  </si>
  <si>
    <t>粤G23851</t>
  </si>
  <si>
    <t>74393.06</t>
  </si>
  <si>
    <t>粤G43313</t>
  </si>
  <si>
    <t>63499.98</t>
  </si>
  <si>
    <t>粤G48902</t>
  </si>
  <si>
    <t>70596.42</t>
  </si>
  <si>
    <t>粤G74853</t>
  </si>
  <si>
    <t>77654.08</t>
  </si>
  <si>
    <t>粤G74862</t>
  </si>
  <si>
    <t>72199.26</t>
  </si>
  <si>
    <t>粤GA0881</t>
  </si>
  <si>
    <t>76918.22</t>
  </si>
  <si>
    <t>粤GA6572</t>
  </si>
  <si>
    <t>77269.89</t>
  </si>
  <si>
    <t>粤GE5763</t>
  </si>
  <si>
    <t>76087.24</t>
  </si>
  <si>
    <t>粤GH9237</t>
  </si>
  <si>
    <t>77546.51</t>
  </si>
  <si>
    <t>粤GH9272</t>
  </si>
  <si>
    <t>77911.47</t>
  </si>
  <si>
    <t>粤GH9292</t>
  </si>
  <si>
    <t>75722.57</t>
  </si>
  <si>
    <t>粤GH9299</t>
  </si>
  <si>
    <t>40250.16</t>
  </si>
  <si>
    <t>粤GN5618</t>
  </si>
  <si>
    <t>76668.81</t>
  </si>
  <si>
    <t>粤GN5658</t>
  </si>
  <si>
    <t>77358.57</t>
  </si>
  <si>
    <t>粤GN9251</t>
  </si>
  <si>
    <t>75640.67</t>
  </si>
  <si>
    <t>粤GR6240</t>
  </si>
  <si>
    <t>2025.7.27</t>
  </si>
  <si>
    <t>12027.12</t>
  </si>
  <si>
    <t>粤GR6423</t>
  </si>
  <si>
    <t>38776.20</t>
  </si>
  <si>
    <t>粤GR6447</t>
  </si>
  <si>
    <t>53894.72</t>
  </si>
  <si>
    <t>粤GR6535</t>
  </si>
  <si>
    <t>40480.40</t>
  </si>
  <si>
    <t>粤GR6548</t>
  </si>
  <si>
    <t>2025.4.23</t>
  </si>
  <si>
    <t>4719.18</t>
  </si>
  <si>
    <t>粤GR7185</t>
  </si>
  <si>
    <t>73813.86</t>
  </si>
  <si>
    <t>粤GR7210</t>
  </si>
  <si>
    <t>32381.21</t>
  </si>
  <si>
    <t>粤GR7218</t>
  </si>
  <si>
    <t>41154.09</t>
  </si>
  <si>
    <t>粤GR7219</t>
  </si>
  <si>
    <t>77047.36</t>
  </si>
  <si>
    <t>粤GR7225</t>
  </si>
  <si>
    <t>40172.33</t>
  </si>
  <si>
    <t>粤GR7232</t>
  </si>
  <si>
    <t>61125.92</t>
  </si>
  <si>
    <t>粤GR7239</t>
  </si>
  <si>
    <t>28518.48</t>
  </si>
  <si>
    <t>粤GR8015</t>
  </si>
  <si>
    <t>94755.36</t>
  </si>
  <si>
    <t>粤GR8025</t>
  </si>
  <si>
    <t>92476.16</t>
  </si>
  <si>
    <t>本页小计</t>
  </si>
  <si>
    <t>粤GR8028</t>
  </si>
  <si>
    <t>87918.24</t>
  </si>
  <si>
    <t>粤GR8030</t>
  </si>
  <si>
    <t>89698.98</t>
  </si>
  <si>
    <t>粤GR8038</t>
  </si>
  <si>
    <t>97274.89</t>
  </si>
  <si>
    <t>粤GR8039</t>
  </si>
  <si>
    <t>92668.41</t>
  </si>
  <si>
    <t>粤GR8042</t>
  </si>
  <si>
    <t>94400.45</t>
  </si>
  <si>
    <t>粤GR8043</t>
  </si>
  <si>
    <t>86708.94</t>
  </si>
  <si>
    <t>粤GR8045</t>
  </si>
  <si>
    <t>85925.98</t>
  </si>
  <si>
    <t>粤GR8046</t>
  </si>
  <si>
    <t>95896.07</t>
  </si>
  <si>
    <t>粤GR8049</t>
  </si>
  <si>
    <t>92029.66</t>
  </si>
  <si>
    <t>粤GR8051</t>
  </si>
  <si>
    <t>94845.57</t>
  </si>
  <si>
    <t>粤GR8053</t>
  </si>
  <si>
    <t>88514.95</t>
  </si>
  <si>
    <t>粤GR8055</t>
  </si>
  <si>
    <t>90981.11</t>
  </si>
  <si>
    <t>粤GR8058</t>
  </si>
  <si>
    <t>90993.44</t>
  </si>
  <si>
    <t>粤GR8059</t>
  </si>
  <si>
    <t>99867.11</t>
  </si>
  <si>
    <t>粤GR8062</t>
  </si>
  <si>
    <t>91978.56</t>
  </si>
  <si>
    <t>粤GR8088</t>
  </si>
  <si>
    <t>93009.65</t>
  </si>
  <si>
    <t>粤GR8098</t>
  </si>
  <si>
    <t>93106.84</t>
  </si>
  <si>
    <t>粤GR8109</t>
  </si>
  <si>
    <t>38420.83</t>
  </si>
  <si>
    <t>粤GR8733</t>
  </si>
  <si>
    <t>48474.81</t>
  </si>
  <si>
    <t>粤GR8736</t>
  </si>
  <si>
    <t>57070.46</t>
  </si>
  <si>
    <t>粤GR9008</t>
  </si>
  <si>
    <t>80945.24</t>
  </si>
  <si>
    <t>粤GR9009</t>
  </si>
  <si>
    <t>85235.89</t>
  </si>
  <si>
    <t>粤GR9013</t>
  </si>
  <si>
    <t>87239.18</t>
  </si>
  <si>
    <t>粤GR9021</t>
  </si>
  <si>
    <t>81606.69</t>
  </si>
  <si>
    <t>粤GR9029</t>
  </si>
  <si>
    <t>80433.15</t>
  </si>
  <si>
    <t>粤GR9030</t>
  </si>
  <si>
    <t>85542.18</t>
  </si>
  <si>
    <t>粤GR9032</t>
  </si>
  <si>
    <t>75293.43</t>
  </si>
  <si>
    <t>粤GR9033</t>
  </si>
  <si>
    <t>84319.26</t>
  </si>
  <si>
    <t>粤GR9038</t>
  </si>
  <si>
    <t>79076.07</t>
  </si>
  <si>
    <t>粤GR9406</t>
  </si>
  <si>
    <t>70186.96</t>
  </si>
  <si>
    <t>粤GR9416</t>
  </si>
  <si>
    <t>78615.03</t>
  </si>
  <si>
    <t>粤GR9610</t>
  </si>
  <si>
    <t>40919.05</t>
  </si>
  <si>
    <t>粤GR9619</t>
  </si>
  <si>
    <t>76140.49</t>
  </si>
  <si>
    <t>粤GR9620</t>
  </si>
  <si>
    <t>44556.83</t>
  </si>
  <si>
    <t>粤GR9648</t>
  </si>
  <si>
    <t>76423.78</t>
  </si>
  <si>
    <t>粤GR9658</t>
  </si>
  <si>
    <t>76492.42</t>
  </si>
  <si>
    <t>粤GR9660</t>
  </si>
  <si>
    <t>45134.16</t>
  </si>
  <si>
    <t>粤GR9665</t>
  </si>
  <si>
    <t>38722.91</t>
  </si>
  <si>
    <t>粤GR9849</t>
  </si>
  <si>
    <t>50596.54</t>
  </si>
  <si>
    <t>粤GR9853</t>
  </si>
  <si>
    <t>47292.03</t>
  </si>
  <si>
    <t>粤GV2707</t>
  </si>
  <si>
    <t>78449.85</t>
  </si>
  <si>
    <t>总合计</t>
  </si>
  <si>
    <t>说明：1.根据申报年度内亡人事故情况设置车辆安全系数指标，即：未发生责任死亡事故车辆的安全系数为1；发生1至2人的责任死亡事故车辆的安全系数为0.5；发生3人及以上的责任死亡事故车辆的安全系数为0。                                                                                                                     2.农村道路客运（含镇通村）运营补助按安全系数、车型系数和实际营运里程计算分配，即按各农客车辆计算值总数（∑安全系数*车型系数*实际运营里程）所占全市比例进行分配。农村道路客运车型系数：9座以下系数为1，10至19座系数为1.3，20至29座系数为1.5，30座以上系数为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</si>
</sst>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0"/>
  <sheetViews>
    <sheetView tabSelected="1" workbookViewId="0">
      <selection activeCell="L27" sqref="L27"/>
    </sheetView>
  </sheetViews>
  <sheetFormatPr defaultColWidth="9" defaultRowHeight="14.25"/>
  <cols>
    <col min="1" max="1" width="7.25" customWidth="1"/>
    <col min="3" max="4" width="5.625" customWidth="1"/>
    <col min="5" max="6" width="7.375" customWidth="1"/>
    <col min="7" max="7" width="6.25" customWidth="1"/>
    <col min="8" max="8" width="9.75" customWidth="1"/>
    <col min="9" max="10" width="6.25" customWidth="1"/>
    <col min="11" max="11" width="15.5" style="1" customWidth="1"/>
    <col min="12" max="12" width="11.5" style="1"/>
    <col min="13" max="13" width="11.5" style="1" customWidth="1"/>
  </cols>
  <sheetData>
    <row r="1" ht="5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6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6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4" t="s">
        <v>13</v>
      </c>
      <c r="N3" s="5" t="s">
        <v>14</v>
      </c>
    </row>
    <row r="4" ht="26" customHeight="1" spans="1:14">
      <c r="A4" s="4"/>
      <c r="B4" s="4"/>
      <c r="C4" s="4"/>
      <c r="D4" s="4"/>
      <c r="E4" s="4" t="s">
        <v>15</v>
      </c>
      <c r="F4" s="4" t="s">
        <v>16</v>
      </c>
      <c r="G4" s="4"/>
      <c r="H4" s="4"/>
      <c r="I4" s="4"/>
      <c r="J4" s="4"/>
      <c r="K4" s="4"/>
      <c r="L4" s="5"/>
      <c r="M4" s="5"/>
      <c r="N4" s="5"/>
    </row>
    <row r="5" ht="24" spans="1:14">
      <c r="A5" s="4">
        <v>1</v>
      </c>
      <c r="B5" s="6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>
        <v>1</v>
      </c>
      <c r="H5" s="6" t="s">
        <v>22</v>
      </c>
      <c r="I5" s="4">
        <v>34</v>
      </c>
      <c r="J5" s="4">
        <v>2</v>
      </c>
      <c r="K5" s="7">
        <f t="shared" ref="K5:K44" si="0">G5*H5*J5</f>
        <v>154454.84</v>
      </c>
      <c r="L5" s="8">
        <v>0.196868</v>
      </c>
      <c r="M5" s="8">
        <f>ROUND(K5*L5,2)</f>
        <v>30407.22</v>
      </c>
      <c r="N5" s="9"/>
    </row>
    <row r="6" ht="24" spans="1:14">
      <c r="A6" s="4">
        <v>2</v>
      </c>
      <c r="B6" s="6" t="s">
        <v>23</v>
      </c>
      <c r="C6" s="4" t="s">
        <v>18</v>
      </c>
      <c r="D6" s="4" t="s">
        <v>19</v>
      </c>
      <c r="E6" s="4" t="s">
        <v>20</v>
      </c>
      <c r="F6" s="4" t="s">
        <v>21</v>
      </c>
      <c r="G6" s="4">
        <v>1</v>
      </c>
      <c r="H6" s="6" t="s">
        <v>24</v>
      </c>
      <c r="I6" s="4">
        <v>34</v>
      </c>
      <c r="J6" s="4">
        <v>2</v>
      </c>
      <c r="K6" s="7">
        <f t="shared" si="0"/>
        <v>148786.12</v>
      </c>
      <c r="L6" s="8">
        <v>0.196868</v>
      </c>
      <c r="M6" s="8">
        <f t="shared" ref="M6:M44" si="1">ROUND(K6*L6,2)</f>
        <v>29291.23</v>
      </c>
      <c r="N6" s="9"/>
    </row>
    <row r="7" ht="24" spans="1:14">
      <c r="A7" s="4">
        <v>3</v>
      </c>
      <c r="B7" s="6" t="s">
        <v>25</v>
      </c>
      <c r="C7" s="4" t="s">
        <v>18</v>
      </c>
      <c r="D7" s="4" t="s">
        <v>19</v>
      </c>
      <c r="E7" s="4" t="s">
        <v>20</v>
      </c>
      <c r="F7" s="4" t="s">
        <v>21</v>
      </c>
      <c r="G7" s="4">
        <v>1</v>
      </c>
      <c r="H7" s="6" t="s">
        <v>26</v>
      </c>
      <c r="I7" s="4">
        <v>34</v>
      </c>
      <c r="J7" s="4">
        <v>2</v>
      </c>
      <c r="K7" s="7">
        <f t="shared" si="0"/>
        <v>126999.96</v>
      </c>
      <c r="L7" s="8">
        <v>0.196868</v>
      </c>
      <c r="M7" s="8">
        <f t="shared" si="1"/>
        <v>25002.23</v>
      </c>
      <c r="N7" s="9"/>
    </row>
    <row r="8" ht="24" spans="1:14">
      <c r="A8" s="4">
        <v>4</v>
      </c>
      <c r="B8" s="6" t="s">
        <v>27</v>
      </c>
      <c r="C8" s="4" t="s">
        <v>18</v>
      </c>
      <c r="D8" s="4" t="s">
        <v>19</v>
      </c>
      <c r="E8" s="4" t="s">
        <v>20</v>
      </c>
      <c r="F8" s="4" t="s">
        <v>21</v>
      </c>
      <c r="G8" s="4">
        <v>1</v>
      </c>
      <c r="H8" s="6" t="s">
        <v>28</v>
      </c>
      <c r="I8" s="4">
        <v>34</v>
      </c>
      <c r="J8" s="4">
        <v>2</v>
      </c>
      <c r="K8" s="7">
        <f t="shared" si="0"/>
        <v>141192.84</v>
      </c>
      <c r="L8" s="8">
        <v>0.196868</v>
      </c>
      <c r="M8" s="8">
        <f t="shared" si="1"/>
        <v>27796.35</v>
      </c>
      <c r="N8" s="9"/>
    </row>
    <row r="9" ht="24" spans="1:14">
      <c r="A9" s="4">
        <v>5</v>
      </c>
      <c r="B9" s="6" t="s">
        <v>29</v>
      </c>
      <c r="C9" s="4" t="s">
        <v>18</v>
      </c>
      <c r="D9" s="4" t="s">
        <v>19</v>
      </c>
      <c r="E9" s="4" t="s">
        <v>20</v>
      </c>
      <c r="F9" s="4" t="s">
        <v>21</v>
      </c>
      <c r="G9" s="4">
        <v>1</v>
      </c>
      <c r="H9" s="6" t="s">
        <v>30</v>
      </c>
      <c r="I9" s="4">
        <v>34</v>
      </c>
      <c r="J9" s="4">
        <v>2</v>
      </c>
      <c r="K9" s="7">
        <f t="shared" si="0"/>
        <v>155308.16</v>
      </c>
      <c r="L9" s="8">
        <v>0.196868</v>
      </c>
      <c r="M9" s="8">
        <f t="shared" si="1"/>
        <v>30575.21</v>
      </c>
      <c r="N9" s="9"/>
    </row>
    <row r="10" ht="24" spans="1:14">
      <c r="A10" s="4">
        <v>6</v>
      </c>
      <c r="B10" s="6" t="s">
        <v>31</v>
      </c>
      <c r="C10" s="4" t="s">
        <v>18</v>
      </c>
      <c r="D10" s="4" t="s">
        <v>19</v>
      </c>
      <c r="E10" s="4" t="s">
        <v>20</v>
      </c>
      <c r="F10" s="4" t="s">
        <v>21</v>
      </c>
      <c r="G10" s="4">
        <v>1</v>
      </c>
      <c r="H10" s="6" t="s">
        <v>32</v>
      </c>
      <c r="I10" s="4">
        <v>34</v>
      </c>
      <c r="J10" s="4">
        <v>2</v>
      </c>
      <c r="K10" s="7">
        <f t="shared" si="0"/>
        <v>144398.52</v>
      </c>
      <c r="L10" s="8">
        <v>0.196868</v>
      </c>
      <c r="M10" s="8">
        <f t="shared" si="1"/>
        <v>28427.45</v>
      </c>
      <c r="N10" s="9"/>
    </row>
    <row r="11" ht="24" spans="1:14">
      <c r="A11" s="4">
        <v>7</v>
      </c>
      <c r="B11" s="6" t="s">
        <v>33</v>
      </c>
      <c r="C11" s="4" t="s">
        <v>18</v>
      </c>
      <c r="D11" s="4" t="s">
        <v>19</v>
      </c>
      <c r="E11" s="4" t="s">
        <v>20</v>
      </c>
      <c r="F11" s="4" t="s">
        <v>21</v>
      </c>
      <c r="G11" s="4">
        <v>1</v>
      </c>
      <c r="H11" s="6" t="s">
        <v>34</v>
      </c>
      <c r="I11" s="4">
        <v>34</v>
      </c>
      <c r="J11" s="4">
        <v>2</v>
      </c>
      <c r="K11" s="7">
        <f t="shared" si="0"/>
        <v>153836.44</v>
      </c>
      <c r="L11" s="8">
        <v>0.196868</v>
      </c>
      <c r="M11" s="8">
        <f t="shared" si="1"/>
        <v>30285.47</v>
      </c>
      <c r="N11" s="9"/>
    </row>
    <row r="12" ht="24" spans="1:14">
      <c r="A12" s="4">
        <v>8</v>
      </c>
      <c r="B12" s="6" t="s">
        <v>35</v>
      </c>
      <c r="C12" s="4" t="s">
        <v>18</v>
      </c>
      <c r="D12" s="4" t="s">
        <v>19</v>
      </c>
      <c r="E12" s="4" t="s">
        <v>20</v>
      </c>
      <c r="F12" s="4" t="s">
        <v>21</v>
      </c>
      <c r="G12" s="4">
        <v>1</v>
      </c>
      <c r="H12" s="6" t="s">
        <v>36</v>
      </c>
      <c r="I12" s="4">
        <v>34</v>
      </c>
      <c r="J12" s="4">
        <v>2</v>
      </c>
      <c r="K12" s="7">
        <f t="shared" si="0"/>
        <v>154539.78</v>
      </c>
      <c r="L12" s="8">
        <v>0.196868</v>
      </c>
      <c r="M12" s="8">
        <f t="shared" si="1"/>
        <v>30423.94</v>
      </c>
      <c r="N12" s="9"/>
    </row>
    <row r="13" ht="24" spans="1:14">
      <c r="A13" s="4">
        <v>9</v>
      </c>
      <c r="B13" s="6" t="s">
        <v>37</v>
      </c>
      <c r="C13" s="4" t="s">
        <v>18</v>
      </c>
      <c r="D13" s="4" t="s">
        <v>19</v>
      </c>
      <c r="E13" s="4" t="s">
        <v>20</v>
      </c>
      <c r="F13" s="4" t="s">
        <v>21</v>
      </c>
      <c r="G13" s="4">
        <v>1</v>
      </c>
      <c r="H13" s="6" t="s">
        <v>38</v>
      </c>
      <c r="I13" s="4">
        <v>34</v>
      </c>
      <c r="J13" s="4">
        <v>2</v>
      </c>
      <c r="K13" s="7">
        <f t="shared" si="0"/>
        <v>152174.48</v>
      </c>
      <c r="L13" s="8">
        <v>0.196868</v>
      </c>
      <c r="M13" s="8">
        <f t="shared" si="1"/>
        <v>29958.29</v>
      </c>
      <c r="N13" s="9"/>
    </row>
    <row r="14" ht="24" spans="1:14">
      <c r="A14" s="4">
        <v>10</v>
      </c>
      <c r="B14" s="6" t="s">
        <v>39</v>
      </c>
      <c r="C14" s="4" t="s">
        <v>18</v>
      </c>
      <c r="D14" s="4" t="s">
        <v>19</v>
      </c>
      <c r="E14" s="4" t="s">
        <v>20</v>
      </c>
      <c r="F14" s="4" t="s">
        <v>21</v>
      </c>
      <c r="G14" s="4">
        <v>1</v>
      </c>
      <c r="H14" s="6" t="s">
        <v>40</v>
      </c>
      <c r="I14" s="4">
        <v>34</v>
      </c>
      <c r="J14" s="4">
        <v>2</v>
      </c>
      <c r="K14" s="7">
        <f t="shared" si="0"/>
        <v>155093.02</v>
      </c>
      <c r="L14" s="8">
        <v>0.196868</v>
      </c>
      <c r="M14" s="8">
        <f t="shared" si="1"/>
        <v>30532.85</v>
      </c>
      <c r="N14" s="9"/>
    </row>
    <row r="15" ht="24" spans="1:14">
      <c r="A15" s="4">
        <v>11</v>
      </c>
      <c r="B15" s="6" t="s">
        <v>41</v>
      </c>
      <c r="C15" s="4" t="s">
        <v>18</v>
      </c>
      <c r="D15" s="4" t="s">
        <v>19</v>
      </c>
      <c r="E15" s="4" t="s">
        <v>20</v>
      </c>
      <c r="F15" s="4" t="s">
        <v>21</v>
      </c>
      <c r="G15" s="4">
        <v>1</v>
      </c>
      <c r="H15" s="6" t="s">
        <v>42</v>
      </c>
      <c r="I15" s="4">
        <v>34</v>
      </c>
      <c r="J15" s="4">
        <v>2</v>
      </c>
      <c r="K15" s="7">
        <f t="shared" si="0"/>
        <v>155822.94</v>
      </c>
      <c r="L15" s="8">
        <v>0.196868</v>
      </c>
      <c r="M15" s="8">
        <f t="shared" si="1"/>
        <v>30676.55</v>
      </c>
      <c r="N15" s="9"/>
    </row>
    <row r="16" ht="24" spans="1:14">
      <c r="A16" s="4">
        <v>12</v>
      </c>
      <c r="B16" s="6" t="s">
        <v>43</v>
      </c>
      <c r="C16" s="4" t="s">
        <v>18</v>
      </c>
      <c r="D16" s="4" t="s">
        <v>19</v>
      </c>
      <c r="E16" s="4" t="s">
        <v>20</v>
      </c>
      <c r="F16" s="4" t="s">
        <v>21</v>
      </c>
      <c r="G16" s="4">
        <v>1</v>
      </c>
      <c r="H16" s="6" t="s">
        <v>44</v>
      </c>
      <c r="I16" s="4">
        <v>34</v>
      </c>
      <c r="J16" s="4">
        <v>2</v>
      </c>
      <c r="K16" s="7">
        <f t="shared" si="0"/>
        <v>151445.14</v>
      </c>
      <c r="L16" s="8">
        <v>0.196868</v>
      </c>
      <c r="M16" s="8">
        <f t="shared" si="1"/>
        <v>29814.7</v>
      </c>
      <c r="N16" s="9"/>
    </row>
    <row r="17" ht="24" spans="1:14">
      <c r="A17" s="4">
        <v>13</v>
      </c>
      <c r="B17" s="6" t="s">
        <v>45</v>
      </c>
      <c r="C17" s="4" t="s">
        <v>18</v>
      </c>
      <c r="D17" s="4" t="s">
        <v>19</v>
      </c>
      <c r="E17" s="4" t="s">
        <v>20</v>
      </c>
      <c r="F17" s="4" t="s">
        <v>21</v>
      </c>
      <c r="G17" s="4">
        <v>1</v>
      </c>
      <c r="H17" s="6" t="s">
        <v>46</v>
      </c>
      <c r="I17" s="4">
        <v>34</v>
      </c>
      <c r="J17" s="4">
        <v>2</v>
      </c>
      <c r="K17" s="7">
        <f t="shared" si="0"/>
        <v>80500.32</v>
      </c>
      <c r="L17" s="8">
        <v>0.196868</v>
      </c>
      <c r="M17" s="8">
        <f t="shared" si="1"/>
        <v>15847.94</v>
      </c>
      <c r="N17" s="9"/>
    </row>
    <row r="18" ht="24" spans="1:14">
      <c r="A18" s="4">
        <v>14</v>
      </c>
      <c r="B18" s="6" t="s">
        <v>47</v>
      </c>
      <c r="C18" s="4" t="s">
        <v>18</v>
      </c>
      <c r="D18" s="4" t="s">
        <v>19</v>
      </c>
      <c r="E18" s="4" t="s">
        <v>20</v>
      </c>
      <c r="F18" s="4" t="s">
        <v>21</v>
      </c>
      <c r="G18" s="4">
        <v>1</v>
      </c>
      <c r="H18" s="6" t="s">
        <v>48</v>
      </c>
      <c r="I18" s="4">
        <v>34</v>
      </c>
      <c r="J18" s="4">
        <v>2</v>
      </c>
      <c r="K18" s="7">
        <f t="shared" si="0"/>
        <v>153337.62</v>
      </c>
      <c r="L18" s="8">
        <v>0.196868</v>
      </c>
      <c r="M18" s="8">
        <f t="shared" si="1"/>
        <v>30187.27</v>
      </c>
      <c r="N18" s="9"/>
    </row>
    <row r="19" ht="24" spans="1:14">
      <c r="A19" s="4">
        <v>15</v>
      </c>
      <c r="B19" s="6" t="s">
        <v>49</v>
      </c>
      <c r="C19" s="4" t="s">
        <v>18</v>
      </c>
      <c r="D19" s="4" t="s">
        <v>19</v>
      </c>
      <c r="E19" s="4" t="s">
        <v>20</v>
      </c>
      <c r="F19" s="4" t="s">
        <v>21</v>
      </c>
      <c r="G19" s="4">
        <v>1</v>
      </c>
      <c r="H19" s="6" t="s">
        <v>50</v>
      </c>
      <c r="I19" s="4">
        <v>34</v>
      </c>
      <c r="J19" s="4">
        <v>2</v>
      </c>
      <c r="K19" s="7">
        <f t="shared" si="0"/>
        <v>154717.14</v>
      </c>
      <c r="L19" s="8">
        <v>0.196868</v>
      </c>
      <c r="M19" s="8">
        <f t="shared" si="1"/>
        <v>30458.85</v>
      </c>
      <c r="N19" s="9"/>
    </row>
    <row r="20" ht="24" spans="1:14">
      <c r="A20" s="4">
        <v>16</v>
      </c>
      <c r="B20" s="6" t="s">
        <v>51</v>
      </c>
      <c r="C20" s="4" t="s">
        <v>18</v>
      </c>
      <c r="D20" s="4" t="s">
        <v>19</v>
      </c>
      <c r="E20" s="4" t="s">
        <v>20</v>
      </c>
      <c r="F20" s="4" t="s">
        <v>21</v>
      </c>
      <c r="G20" s="4">
        <v>1</v>
      </c>
      <c r="H20" s="6" t="s">
        <v>52</v>
      </c>
      <c r="I20" s="4">
        <v>34</v>
      </c>
      <c r="J20" s="4">
        <v>2</v>
      </c>
      <c r="K20" s="7">
        <f t="shared" si="0"/>
        <v>151281.34</v>
      </c>
      <c r="L20" s="8">
        <v>0.196868</v>
      </c>
      <c r="M20" s="8">
        <f t="shared" si="1"/>
        <v>29782.45</v>
      </c>
      <c r="N20" s="9"/>
    </row>
    <row r="21" ht="24" spans="1:14">
      <c r="A21" s="4">
        <v>17</v>
      </c>
      <c r="B21" s="6" t="s">
        <v>53</v>
      </c>
      <c r="C21" s="4" t="s">
        <v>18</v>
      </c>
      <c r="D21" s="4" t="s">
        <v>19</v>
      </c>
      <c r="E21" s="4" t="s">
        <v>20</v>
      </c>
      <c r="F21" s="4" t="s">
        <v>54</v>
      </c>
      <c r="G21" s="4">
        <v>1</v>
      </c>
      <c r="H21" s="6" t="s">
        <v>55</v>
      </c>
      <c r="I21" s="4">
        <v>35</v>
      </c>
      <c r="J21" s="4">
        <v>2</v>
      </c>
      <c r="K21" s="7">
        <f t="shared" si="0"/>
        <v>24054.24</v>
      </c>
      <c r="L21" s="8">
        <v>0.196868</v>
      </c>
      <c r="M21" s="8">
        <f t="shared" si="1"/>
        <v>4735.51</v>
      </c>
      <c r="N21" s="9"/>
    </row>
    <row r="22" ht="24" spans="1:14">
      <c r="A22" s="4">
        <v>18</v>
      </c>
      <c r="B22" s="6" t="s">
        <v>56</v>
      </c>
      <c r="C22" s="4" t="s">
        <v>18</v>
      </c>
      <c r="D22" s="4" t="s">
        <v>19</v>
      </c>
      <c r="E22" s="4" t="s">
        <v>20</v>
      </c>
      <c r="F22" s="4" t="s">
        <v>21</v>
      </c>
      <c r="G22" s="4">
        <v>1</v>
      </c>
      <c r="H22" s="6" t="s">
        <v>57</v>
      </c>
      <c r="I22" s="4">
        <v>35</v>
      </c>
      <c r="J22" s="4">
        <v>2</v>
      </c>
      <c r="K22" s="7">
        <f t="shared" si="0"/>
        <v>77552.4</v>
      </c>
      <c r="L22" s="8">
        <v>0.196868</v>
      </c>
      <c r="M22" s="8">
        <f t="shared" si="1"/>
        <v>15267.59</v>
      </c>
      <c r="N22" s="9"/>
    </row>
    <row r="23" ht="24" spans="1:14">
      <c r="A23" s="4">
        <v>19</v>
      </c>
      <c r="B23" s="6" t="s">
        <v>58</v>
      </c>
      <c r="C23" s="4" t="s">
        <v>18</v>
      </c>
      <c r="D23" s="4" t="s">
        <v>19</v>
      </c>
      <c r="E23" s="4" t="s">
        <v>20</v>
      </c>
      <c r="F23" s="4" t="s">
        <v>21</v>
      </c>
      <c r="G23" s="4">
        <v>1</v>
      </c>
      <c r="H23" s="6" t="s">
        <v>59</v>
      </c>
      <c r="I23" s="4">
        <v>35</v>
      </c>
      <c r="J23" s="4">
        <v>2</v>
      </c>
      <c r="K23" s="7">
        <f t="shared" si="0"/>
        <v>107789.44</v>
      </c>
      <c r="L23" s="8">
        <v>0.196868</v>
      </c>
      <c r="M23" s="8">
        <f t="shared" si="1"/>
        <v>21220.29</v>
      </c>
      <c r="N23" s="9"/>
    </row>
    <row r="24" ht="24" spans="1:14">
      <c r="A24" s="4">
        <v>20</v>
      </c>
      <c r="B24" s="6" t="s">
        <v>60</v>
      </c>
      <c r="C24" s="4" t="s">
        <v>18</v>
      </c>
      <c r="D24" s="4" t="s">
        <v>19</v>
      </c>
      <c r="E24" s="4" t="s">
        <v>20</v>
      </c>
      <c r="F24" s="4" t="s">
        <v>21</v>
      </c>
      <c r="G24" s="4">
        <v>1</v>
      </c>
      <c r="H24" s="6" t="s">
        <v>61</v>
      </c>
      <c r="I24" s="4">
        <v>35</v>
      </c>
      <c r="J24" s="4">
        <v>2</v>
      </c>
      <c r="K24" s="7">
        <f t="shared" si="0"/>
        <v>80960.8</v>
      </c>
      <c r="L24" s="8">
        <v>0.196868</v>
      </c>
      <c r="M24" s="8">
        <f t="shared" si="1"/>
        <v>15938.59</v>
      </c>
      <c r="N24" s="9"/>
    </row>
    <row r="25" ht="24" spans="1:14">
      <c r="A25" s="4">
        <v>21</v>
      </c>
      <c r="B25" s="6" t="s">
        <v>62</v>
      </c>
      <c r="C25" s="4" t="s">
        <v>18</v>
      </c>
      <c r="D25" s="4" t="s">
        <v>19</v>
      </c>
      <c r="E25" s="4" t="s">
        <v>20</v>
      </c>
      <c r="F25" s="4" t="s">
        <v>63</v>
      </c>
      <c r="G25" s="4">
        <v>1</v>
      </c>
      <c r="H25" s="6" t="s">
        <v>64</v>
      </c>
      <c r="I25" s="4">
        <v>34</v>
      </c>
      <c r="J25" s="4">
        <v>2</v>
      </c>
      <c r="K25" s="7">
        <f t="shared" si="0"/>
        <v>9438.36</v>
      </c>
      <c r="L25" s="8">
        <v>0.196868</v>
      </c>
      <c r="M25" s="8">
        <f t="shared" si="1"/>
        <v>1858.11</v>
      </c>
      <c r="N25" s="9"/>
    </row>
    <row r="26" ht="24" spans="1:14">
      <c r="A26" s="4">
        <v>22</v>
      </c>
      <c r="B26" s="6" t="s">
        <v>65</v>
      </c>
      <c r="C26" s="4" t="s">
        <v>18</v>
      </c>
      <c r="D26" s="4" t="s">
        <v>19</v>
      </c>
      <c r="E26" s="4" t="s">
        <v>20</v>
      </c>
      <c r="F26" s="4" t="s">
        <v>21</v>
      </c>
      <c r="G26" s="4">
        <v>1</v>
      </c>
      <c r="H26" s="6" t="s">
        <v>66</v>
      </c>
      <c r="I26" s="4">
        <v>31</v>
      </c>
      <c r="J26" s="4">
        <v>2</v>
      </c>
      <c r="K26" s="7">
        <f t="shared" si="0"/>
        <v>147627.72</v>
      </c>
      <c r="L26" s="8">
        <v>0.196868</v>
      </c>
      <c r="M26" s="8">
        <f t="shared" si="1"/>
        <v>29063.17</v>
      </c>
      <c r="N26" s="9"/>
    </row>
    <row r="27" ht="24" spans="1:14">
      <c r="A27" s="4">
        <v>23</v>
      </c>
      <c r="B27" s="6" t="s">
        <v>67</v>
      </c>
      <c r="C27" s="4" t="s">
        <v>18</v>
      </c>
      <c r="D27" s="4" t="s">
        <v>19</v>
      </c>
      <c r="E27" s="4" t="s">
        <v>20</v>
      </c>
      <c r="F27" s="4" t="s">
        <v>21</v>
      </c>
      <c r="G27" s="4">
        <v>1</v>
      </c>
      <c r="H27" s="6" t="s">
        <v>68</v>
      </c>
      <c r="I27" s="4">
        <v>31</v>
      </c>
      <c r="J27" s="4">
        <v>2</v>
      </c>
      <c r="K27" s="7">
        <f t="shared" si="0"/>
        <v>64762.42</v>
      </c>
      <c r="L27" s="8">
        <v>0.196868</v>
      </c>
      <c r="M27" s="8">
        <f t="shared" si="1"/>
        <v>12749.65</v>
      </c>
      <c r="N27" s="9"/>
    </row>
    <row r="28" ht="24" spans="1:14">
      <c r="A28" s="4">
        <v>24</v>
      </c>
      <c r="B28" s="6" t="s">
        <v>69</v>
      </c>
      <c r="C28" s="4" t="s">
        <v>18</v>
      </c>
      <c r="D28" s="4" t="s">
        <v>19</v>
      </c>
      <c r="E28" s="4" t="s">
        <v>20</v>
      </c>
      <c r="F28" s="4" t="s">
        <v>21</v>
      </c>
      <c r="G28" s="4">
        <v>1</v>
      </c>
      <c r="H28" s="6" t="s">
        <v>70</v>
      </c>
      <c r="I28" s="4">
        <v>35</v>
      </c>
      <c r="J28" s="4">
        <v>2</v>
      </c>
      <c r="K28" s="7">
        <f t="shared" si="0"/>
        <v>82308.18</v>
      </c>
      <c r="L28" s="8">
        <v>0.196868</v>
      </c>
      <c r="M28" s="8">
        <f t="shared" si="1"/>
        <v>16203.85</v>
      </c>
      <c r="N28" s="9"/>
    </row>
    <row r="29" ht="24" spans="1:14">
      <c r="A29" s="4">
        <v>25</v>
      </c>
      <c r="B29" s="6" t="s">
        <v>71</v>
      </c>
      <c r="C29" s="4" t="s">
        <v>18</v>
      </c>
      <c r="D29" s="4" t="s">
        <v>19</v>
      </c>
      <c r="E29" s="4" t="s">
        <v>20</v>
      </c>
      <c r="F29" s="4" t="s">
        <v>21</v>
      </c>
      <c r="G29" s="4">
        <v>1</v>
      </c>
      <c r="H29" s="6" t="s">
        <v>72</v>
      </c>
      <c r="I29" s="4">
        <v>31</v>
      </c>
      <c r="J29" s="4">
        <v>2</v>
      </c>
      <c r="K29" s="7">
        <f t="shared" si="0"/>
        <v>154094.72</v>
      </c>
      <c r="L29" s="8">
        <v>0.196868</v>
      </c>
      <c r="M29" s="8">
        <f t="shared" si="1"/>
        <v>30336.32</v>
      </c>
      <c r="N29" s="9"/>
    </row>
    <row r="30" ht="24" spans="1:14">
      <c r="A30" s="4">
        <v>26</v>
      </c>
      <c r="B30" s="6" t="s">
        <v>73</v>
      </c>
      <c r="C30" s="4" t="s">
        <v>18</v>
      </c>
      <c r="D30" s="4" t="s">
        <v>19</v>
      </c>
      <c r="E30" s="4" t="s">
        <v>20</v>
      </c>
      <c r="F30" s="4" t="s">
        <v>21</v>
      </c>
      <c r="G30" s="4">
        <v>1</v>
      </c>
      <c r="H30" s="6" t="s">
        <v>74</v>
      </c>
      <c r="I30" s="4">
        <v>31</v>
      </c>
      <c r="J30" s="4">
        <v>2</v>
      </c>
      <c r="K30" s="7">
        <f t="shared" si="0"/>
        <v>80344.66</v>
      </c>
      <c r="L30" s="8">
        <v>0.196868</v>
      </c>
      <c r="M30" s="8">
        <f t="shared" si="1"/>
        <v>15817.29</v>
      </c>
      <c r="N30" s="9"/>
    </row>
    <row r="31" ht="24" spans="1:14">
      <c r="A31" s="4">
        <v>27</v>
      </c>
      <c r="B31" s="6" t="s">
        <v>75</v>
      </c>
      <c r="C31" s="4" t="s">
        <v>18</v>
      </c>
      <c r="D31" s="4" t="s">
        <v>19</v>
      </c>
      <c r="E31" s="4" t="s">
        <v>20</v>
      </c>
      <c r="F31" s="4" t="s">
        <v>21</v>
      </c>
      <c r="G31" s="4">
        <v>1</v>
      </c>
      <c r="H31" s="6" t="s">
        <v>76</v>
      </c>
      <c r="I31" s="4">
        <v>31</v>
      </c>
      <c r="J31" s="4">
        <v>2</v>
      </c>
      <c r="K31" s="7">
        <f t="shared" si="0"/>
        <v>122251.84</v>
      </c>
      <c r="L31" s="8">
        <v>0.196868</v>
      </c>
      <c r="M31" s="8">
        <f t="shared" si="1"/>
        <v>24067.48</v>
      </c>
      <c r="N31" s="9"/>
    </row>
    <row r="32" ht="24" spans="1:14">
      <c r="A32" s="4">
        <v>28</v>
      </c>
      <c r="B32" s="6" t="s">
        <v>77</v>
      </c>
      <c r="C32" s="4" t="s">
        <v>18</v>
      </c>
      <c r="D32" s="4" t="s">
        <v>19</v>
      </c>
      <c r="E32" s="4" t="s">
        <v>20</v>
      </c>
      <c r="F32" s="4" t="s">
        <v>21</v>
      </c>
      <c r="G32" s="4">
        <v>1</v>
      </c>
      <c r="H32" s="6" t="s">
        <v>78</v>
      </c>
      <c r="I32" s="4">
        <v>31</v>
      </c>
      <c r="J32" s="4">
        <v>2</v>
      </c>
      <c r="K32" s="7">
        <f t="shared" si="0"/>
        <v>57036.96</v>
      </c>
      <c r="L32" s="8">
        <v>0.196868</v>
      </c>
      <c r="M32" s="8">
        <f t="shared" si="1"/>
        <v>11228.75</v>
      </c>
      <c r="N32" s="9"/>
    </row>
    <row r="33" ht="24" spans="1:14">
      <c r="A33" s="4">
        <v>29</v>
      </c>
      <c r="B33" s="6" t="s">
        <v>79</v>
      </c>
      <c r="C33" s="4" t="s">
        <v>18</v>
      </c>
      <c r="D33" s="4" t="s">
        <v>19</v>
      </c>
      <c r="E33" s="4" t="s">
        <v>20</v>
      </c>
      <c r="F33" s="4" t="s">
        <v>21</v>
      </c>
      <c r="G33" s="4">
        <v>1</v>
      </c>
      <c r="H33" s="6" t="s">
        <v>80</v>
      </c>
      <c r="I33" s="4">
        <v>35</v>
      </c>
      <c r="J33" s="4">
        <v>2</v>
      </c>
      <c r="K33" s="7">
        <f t="shared" si="0"/>
        <v>189510.72</v>
      </c>
      <c r="L33" s="8">
        <v>0.196868</v>
      </c>
      <c r="M33" s="8">
        <f t="shared" si="1"/>
        <v>37308.6</v>
      </c>
      <c r="N33" s="9"/>
    </row>
    <row r="34" ht="24" spans="1:14">
      <c r="A34" s="4">
        <v>30</v>
      </c>
      <c r="B34" s="6" t="s">
        <v>81</v>
      </c>
      <c r="C34" s="4" t="s">
        <v>18</v>
      </c>
      <c r="D34" s="4" t="s">
        <v>19</v>
      </c>
      <c r="E34" s="4" t="s">
        <v>20</v>
      </c>
      <c r="F34" s="4" t="s">
        <v>21</v>
      </c>
      <c r="G34" s="4">
        <v>1</v>
      </c>
      <c r="H34" s="6" t="s">
        <v>82</v>
      </c>
      <c r="I34" s="4">
        <v>35</v>
      </c>
      <c r="J34" s="4">
        <v>2</v>
      </c>
      <c r="K34" s="7">
        <f t="shared" si="0"/>
        <v>184952.32</v>
      </c>
      <c r="L34" s="8">
        <v>0.196868</v>
      </c>
      <c r="M34" s="8">
        <f t="shared" si="1"/>
        <v>36411.19</v>
      </c>
      <c r="N34" s="9"/>
    </row>
    <row r="35" ht="19" customHeight="1" spans="1:14">
      <c r="A35" s="10" t="s">
        <v>83</v>
      </c>
      <c r="B35" s="11"/>
      <c r="C35" s="4"/>
      <c r="D35" s="4"/>
      <c r="E35" s="4"/>
      <c r="F35" s="4"/>
      <c r="G35" s="4"/>
      <c r="H35" s="6"/>
      <c r="I35" s="4"/>
      <c r="J35" s="4"/>
      <c r="K35" s="7">
        <f>SUM(K5:K34)</f>
        <v>3716573.44</v>
      </c>
      <c r="L35" s="8"/>
      <c r="M35" s="8">
        <f>SUM(M5:M34)</f>
        <v>731674.39</v>
      </c>
      <c r="N35" s="9"/>
    </row>
    <row r="36" ht="24" spans="1:14">
      <c r="A36" s="4">
        <v>31</v>
      </c>
      <c r="B36" s="6" t="s">
        <v>84</v>
      </c>
      <c r="C36" s="4" t="s">
        <v>18</v>
      </c>
      <c r="D36" s="4" t="s">
        <v>19</v>
      </c>
      <c r="E36" s="4" t="s">
        <v>20</v>
      </c>
      <c r="F36" s="4" t="s">
        <v>21</v>
      </c>
      <c r="G36" s="4">
        <v>1</v>
      </c>
      <c r="H36" s="6" t="s">
        <v>85</v>
      </c>
      <c r="I36" s="4">
        <v>35</v>
      </c>
      <c r="J36" s="4">
        <v>2</v>
      </c>
      <c r="K36" s="7">
        <f>G36*H36*J36</f>
        <v>175836.48</v>
      </c>
      <c r="L36" s="8">
        <v>0.196868</v>
      </c>
      <c r="M36" s="8">
        <f>ROUND(K36*L36,2)</f>
        <v>34616.58</v>
      </c>
      <c r="N36" s="9"/>
    </row>
    <row r="37" ht="24" spans="1:14">
      <c r="A37" s="4">
        <v>32</v>
      </c>
      <c r="B37" s="6" t="s">
        <v>86</v>
      </c>
      <c r="C37" s="4" t="s">
        <v>18</v>
      </c>
      <c r="D37" s="4" t="s">
        <v>19</v>
      </c>
      <c r="E37" s="4" t="s">
        <v>20</v>
      </c>
      <c r="F37" s="4" t="s">
        <v>21</v>
      </c>
      <c r="G37" s="4">
        <v>1</v>
      </c>
      <c r="H37" s="6" t="s">
        <v>87</v>
      </c>
      <c r="I37" s="4">
        <v>35</v>
      </c>
      <c r="J37" s="4">
        <v>2</v>
      </c>
      <c r="K37" s="7">
        <f>G37*H37*J37</f>
        <v>179397.96</v>
      </c>
      <c r="L37" s="8">
        <v>0.196868</v>
      </c>
      <c r="M37" s="8">
        <f>ROUND(K37*L37,2)</f>
        <v>35317.72</v>
      </c>
      <c r="N37" s="9"/>
    </row>
    <row r="38" ht="24" spans="1:14">
      <c r="A38" s="4">
        <v>33</v>
      </c>
      <c r="B38" s="6" t="s">
        <v>88</v>
      </c>
      <c r="C38" s="4" t="s">
        <v>18</v>
      </c>
      <c r="D38" s="4" t="s">
        <v>19</v>
      </c>
      <c r="E38" s="4" t="s">
        <v>20</v>
      </c>
      <c r="F38" s="4" t="s">
        <v>21</v>
      </c>
      <c r="G38" s="4">
        <v>1</v>
      </c>
      <c r="H38" s="6" t="s">
        <v>89</v>
      </c>
      <c r="I38" s="4">
        <v>35</v>
      </c>
      <c r="J38" s="4">
        <v>2</v>
      </c>
      <c r="K38" s="7">
        <f>G38*H38*J38</f>
        <v>194549.78</v>
      </c>
      <c r="L38" s="8">
        <v>0.196868</v>
      </c>
      <c r="M38" s="8">
        <f>ROUND(K38*L38,2)</f>
        <v>38300.63</v>
      </c>
      <c r="N38" s="9"/>
    </row>
    <row r="39" ht="24" spans="1:14">
      <c r="A39" s="4">
        <v>34</v>
      </c>
      <c r="B39" s="6" t="s">
        <v>90</v>
      </c>
      <c r="C39" s="4" t="s">
        <v>18</v>
      </c>
      <c r="D39" s="4" t="s">
        <v>19</v>
      </c>
      <c r="E39" s="4" t="s">
        <v>20</v>
      </c>
      <c r="F39" s="4" t="s">
        <v>21</v>
      </c>
      <c r="G39" s="4">
        <v>1</v>
      </c>
      <c r="H39" s="6" t="s">
        <v>91</v>
      </c>
      <c r="I39" s="4">
        <v>35</v>
      </c>
      <c r="J39" s="4">
        <v>2</v>
      </c>
      <c r="K39" s="7">
        <f>G39*H39*J39</f>
        <v>185336.82</v>
      </c>
      <c r="L39" s="8">
        <v>0.196868</v>
      </c>
      <c r="M39" s="8">
        <f>ROUND(K39*L39,2)</f>
        <v>36486.89</v>
      </c>
      <c r="N39" s="9"/>
    </row>
    <row r="40" ht="24" spans="1:14">
      <c r="A40" s="4">
        <v>35</v>
      </c>
      <c r="B40" s="6" t="s">
        <v>92</v>
      </c>
      <c r="C40" s="4" t="s">
        <v>18</v>
      </c>
      <c r="D40" s="4" t="s">
        <v>19</v>
      </c>
      <c r="E40" s="4" t="s">
        <v>20</v>
      </c>
      <c r="F40" s="4" t="s">
        <v>21</v>
      </c>
      <c r="G40" s="4">
        <v>1</v>
      </c>
      <c r="H40" s="6" t="s">
        <v>93</v>
      </c>
      <c r="I40" s="4">
        <v>35</v>
      </c>
      <c r="J40" s="4">
        <v>2</v>
      </c>
      <c r="K40" s="7">
        <f>G40*H40*J40</f>
        <v>188800.9</v>
      </c>
      <c r="L40" s="8">
        <v>0.196868</v>
      </c>
      <c r="M40" s="8">
        <f>ROUND(K40*L40,2)</f>
        <v>37168.86</v>
      </c>
      <c r="N40" s="9"/>
    </row>
    <row r="41" ht="24" spans="1:14">
      <c r="A41" s="4">
        <v>36</v>
      </c>
      <c r="B41" s="6" t="s">
        <v>94</v>
      </c>
      <c r="C41" s="4" t="s">
        <v>18</v>
      </c>
      <c r="D41" s="4" t="s">
        <v>19</v>
      </c>
      <c r="E41" s="4" t="s">
        <v>20</v>
      </c>
      <c r="F41" s="4" t="s">
        <v>21</v>
      </c>
      <c r="G41" s="4">
        <v>1</v>
      </c>
      <c r="H41" s="6" t="s">
        <v>95</v>
      </c>
      <c r="I41" s="4">
        <v>35</v>
      </c>
      <c r="J41" s="4">
        <v>2</v>
      </c>
      <c r="K41" s="7">
        <f>G41*H41*J41</f>
        <v>173417.88</v>
      </c>
      <c r="L41" s="8">
        <v>0.196868</v>
      </c>
      <c r="M41" s="8">
        <f>ROUND(K41*L41,2)</f>
        <v>34140.43</v>
      </c>
      <c r="N41" s="9"/>
    </row>
    <row r="42" ht="24" spans="1:14">
      <c r="A42" s="4">
        <v>37</v>
      </c>
      <c r="B42" s="6" t="s">
        <v>96</v>
      </c>
      <c r="C42" s="4" t="s">
        <v>18</v>
      </c>
      <c r="D42" s="4" t="s">
        <v>19</v>
      </c>
      <c r="E42" s="4" t="s">
        <v>20</v>
      </c>
      <c r="F42" s="4" t="s">
        <v>21</v>
      </c>
      <c r="G42" s="4">
        <v>1</v>
      </c>
      <c r="H42" s="6" t="s">
        <v>97</v>
      </c>
      <c r="I42" s="4">
        <v>35</v>
      </c>
      <c r="J42" s="4">
        <v>2</v>
      </c>
      <c r="K42" s="7">
        <f>G42*H42*J42</f>
        <v>171851.96</v>
      </c>
      <c r="L42" s="8">
        <v>0.196868</v>
      </c>
      <c r="M42" s="8">
        <f>ROUND(K42*L42,2)</f>
        <v>33832.15</v>
      </c>
      <c r="N42" s="9"/>
    </row>
    <row r="43" ht="24" spans="1:14">
      <c r="A43" s="4">
        <v>38</v>
      </c>
      <c r="B43" s="6" t="s">
        <v>98</v>
      </c>
      <c r="C43" s="4" t="s">
        <v>18</v>
      </c>
      <c r="D43" s="4" t="s">
        <v>19</v>
      </c>
      <c r="E43" s="4" t="s">
        <v>20</v>
      </c>
      <c r="F43" s="4" t="s">
        <v>21</v>
      </c>
      <c r="G43" s="4">
        <v>1</v>
      </c>
      <c r="H43" s="6" t="s">
        <v>99</v>
      </c>
      <c r="I43" s="4">
        <v>35</v>
      </c>
      <c r="J43" s="4">
        <v>2</v>
      </c>
      <c r="K43" s="7">
        <f>G43*H43*J43</f>
        <v>191792.14</v>
      </c>
      <c r="L43" s="8">
        <v>0.196868</v>
      </c>
      <c r="M43" s="8">
        <f>ROUND(K43*L43,2)</f>
        <v>37757.74</v>
      </c>
      <c r="N43" s="9"/>
    </row>
    <row r="44" ht="24" spans="1:14">
      <c r="A44" s="4">
        <v>39</v>
      </c>
      <c r="B44" s="6" t="s">
        <v>100</v>
      </c>
      <c r="C44" s="4" t="s">
        <v>18</v>
      </c>
      <c r="D44" s="4" t="s">
        <v>19</v>
      </c>
      <c r="E44" s="4" t="s">
        <v>20</v>
      </c>
      <c r="F44" s="4" t="s">
        <v>21</v>
      </c>
      <c r="G44" s="4">
        <v>1</v>
      </c>
      <c r="H44" s="6" t="s">
        <v>101</v>
      </c>
      <c r="I44" s="4">
        <v>35</v>
      </c>
      <c r="J44" s="4">
        <v>2</v>
      </c>
      <c r="K44" s="7">
        <f>G44*H44*J44</f>
        <v>184059.32</v>
      </c>
      <c r="L44" s="8">
        <v>0.196868</v>
      </c>
      <c r="M44" s="8">
        <f>ROUND(K44*L44,2)</f>
        <v>36235.39</v>
      </c>
      <c r="N44" s="9"/>
    </row>
    <row r="45" ht="24" spans="1:14">
      <c r="A45" s="4">
        <v>40</v>
      </c>
      <c r="B45" s="6" t="s">
        <v>102</v>
      </c>
      <c r="C45" s="4" t="s">
        <v>18</v>
      </c>
      <c r="D45" s="4" t="s">
        <v>19</v>
      </c>
      <c r="E45" s="4" t="s">
        <v>20</v>
      </c>
      <c r="F45" s="4" t="s">
        <v>21</v>
      </c>
      <c r="G45" s="4">
        <v>1</v>
      </c>
      <c r="H45" s="6" t="s">
        <v>103</v>
      </c>
      <c r="I45" s="4">
        <v>35</v>
      </c>
      <c r="J45" s="4">
        <v>2</v>
      </c>
      <c r="K45" s="7">
        <f>G45*H45*J45</f>
        <v>189691.14</v>
      </c>
      <c r="L45" s="8">
        <v>0.196868</v>
      </c>
      <c r="M45" s="8">
        <f>ROUND(K45*L45,2)</f>
        <v>37344.12</v>
      </c>
      <c r="N45" s="9"/>
    </row>
    <row r="46" ht="24" spans="1:14">
      <c r="A46" s="4">
        <v>41</v>
      </c>
      <c r="B46" s="6" t="s">
        <v>104</v>
      </c>
      <c r="C46" s="4" t="s">
        <v>18</v>
      </c>
      <c r="D46" s="4" t="s">
        <v>19</v>
      </c>
      <c r="E46" s="4" t="s">
        <v>20</v>
      </c>
      <c r="F46" s="4" t="s">
        <v>21</v>
      </c>
      <c r="G46" s="4">
        <v>1</v>
      </c>
      <c r="H46" s="6" t="s">
        <v>105</v>
      </c>
      <c r="I46" s="4">
        <v>35</v>
      </c>
      <c r="J46" s="4">
        <v>2</v>
      </c>
      <c r="K46" s="7">
        <f t="shared" ref="K46:K76" si="2">H46*J46*G46</f>
        <v>177029.9</v>
      </c>
      <c r="L46" s="8">
        <v>0.196868</v>
      </c>
      <c r="M46" s="8">
        <f t="shared" ref="M46:M76" si="3">ROUND(K46*L46,2)</f>
        <v>34851.52</v>
      </c>
      <c r="N46" s="9"/>
    </row>
    <row r="47" ht="24" spans="1:14">
      <c r="A47" s="4">
        <v>42</v>
      </c>
      <c r="B47" s="6" t="s">
        <v>106</v>
      </c>
      <c r="C47" s="4" t="s">
        <v>18</v>
      </c>
      <c r="D47" s="4" t="s">
        <v>19</v>
      </c>
      <c r="E47" s="4" t="s">
        <v>20</v>
      </c>
      <c r="F47" s="4" t="s">
        <v>21</v>
      </c>
      <c r="G47" s="4">
        <v>1</v>
      </c>
      <c r="H47" s="6" t="s">
        <v>107</v>
      </c>
      <c r="I47" s="4">
        <v>35</v>
      </c>
      <c r="J47" s="4">
        <v>2</v>
      </c>
      <c r="K47" s="7">
        <f t="shared" si="2"/>
        <v>181962.22</v>
      </c>
      <c r="L47" s="8">
        <v>0.196868</v>
      </c>
      <c r="M47" s="8">
        <f t="shared" si="3"/>
        <v>35822.54</v>
      </c>
      <c r="N47" s="9"/>
    </row>
    <row r="48" ht="24" spans="1:14">
      <c r="A48" s="4">
        <v>43</v>
      </c>
      <c r="B48" s="6" t="s">
        <v>108</v>
      </c>
      <c r="C48" s="4" t="s">
        <v>18</v>
      </c>
      <c r="D48" s="4" t="s">
        <v>19</v>
      </c>
      <c r="E48" s="4" t="s">
        <v>20</v>
      </c>
      <c r="F48" s="4" t="s">
        <v>21</v>
      </c>
      <c r="G48" s="4">
        <v>1</v>
      </c>
      <c r="H48" s="6" t="s">
        <v>109</v>
      </c>
      <c r="I48" s="4">
        <v>35</v>
      </c>
      <c r="J48" s="4">
        <v>2</v>
      </c>
      <c r="K48" s="7">
        <f t="shared" si="2"/>
        <v>181986.88</v>
      </c>
      <c r="L48" s="8">
        <v>0.196868</v>
      </c>
      <c r="M48" s="8">
        <f t="shared" si="3"/>
        <v>35827.39</v>
      </c>
      <c r="N48" s="9"/>
    </row>
    <row r="49" ht="24" spans="1:14">
      <c r="A49" s="4">
        <v>44</v>
      </c>
      <c r="B49" s="6" t="s">
        <v>110</v>
      </c>
      <c r="C49" s="4" t="s">
        <v>18</v>
      </c>
      <c r="D49" s="4" t="s">
        <v>19</v>
      </c>
      <c r="E49" s="4" t="s">
        <v>20</v>
      </c>
      <c r="F49" s="4" t="s">
        <v>21</v>
      </c>
      <c r="G49" s="4">
        <v>1</v>
      </c>
      <c r="H49" s="6" t="s">
        <v>111</v>
      </c>
      <c r="I49" s="4">
        <v>35</v>
      </c>
      <c r="J49" s="4">
        <v>2</v>
      </c>
      <c r="K49" s="7">
        <f t="shared" si="2"/>
        <v>199734.22</v>
      </c>
      <c r="L49" s="8">
        <v>0.196868</v>
      </c>
      <c r="M49" s="8">
        <f t="shared" si="3"/>
        <v>39321.28</v>
      </c>
      <c r="N49" s="9"/>
    </row>
    <row r="50" ht="24" spans="1:14">
      <c r="A50" s="4">
        <v>45</v>
      </c>
      <c r="B50" s="6" t="s">
        <v>112</v>
      </c>
      <c r="C50" s="4" t="s">
        <v>18</v>
      </c>
      <c r="D50" s="4" t="s">
        <v>19</v>
      </c>
      <c r="E50" s="4" t="s">
        <v>20</v>
      </c>
      <c r="F50" s="4" t="s">
        <v>21</v>
      </c>
      <c r="G50" s="4">
        <v>1</v>
      </c>
      <c r="H50" s="6" t="s">
        <v>113</v>
      </c>
      <c r="I50" s="4">
        <v>35</v>
      </c>
      <c r="J50" s="4">
        <v>2</v>
      </c>
      <c r="K50" s="7">
        <f t="shared" si="2"/>
        <v>183957.12</v>
      </c>
      <c r="L50" s="8">
        <v>0.196868</v>
      </c>
      <c r="M50" s="8">
        <f t="shared" si="3"/>
        <v>36215.27</v>
      </c>
      <c r="N50" s="9"/>
    </row>
    <row r="51" ht="24" spans="1:14">
      <c r="A51" s="4">
        <v>46</v>
      </c>
      <c r="B51" s="6" t="s">
        <v>114</v>
      </c>
      <c r="C51" s="4" t="s">
        <v>18</v>
      </c>
      <c r="D51" s="4" t="s">
        <v>19</v>
      </c>
      <c r="E51" s="4" t="s">
        <v>20</v>
      </c>
      <c r="F51" s="4" t="s">
        <v>21</v>
      </c>
      <c r="G51" s="4">
        <v>1</v>
      </c>
      <c r="H51" s="6" t="s">
        <v>115</v>
      </c>
      <c r="I51" s="4">
        <v>35</v>
      </c>
      <c r="J51" s="4">
        <v>2</v>
      </c>
      <c r="K51" s="7">
        <f t="shared" si="2"/>
        <v>186019.3</v>
      </c>
      <c r="L51" s="8">
        <v>0.196868</v>
      </c>
      <c r="M51" s="8">
        <f t="shared" si="3"/>
        <v>36621.25</v>
      </c>
      <c r="N51" s="9"/>
    </row>
    <row r="52" ht="24" spans="1:14">
      <c r="A52" s="4">
        <v>47</v>
      </c>
      <c r="B52" s="6" t="s">
        <v>116</v>
      </c>
      <c r="C52" s="4" t="s">
        <v>18</v>
      </c>
      <c r="D52" s="4" t="s">
        <v>19</v>
      </c>
      <c r="E52" s="4" t="s">
        <v>20</v>
      </c>
      <c r="F52" s="4" t="s">
        <v>21</v>
      </c>
      <c r="G52" s="4">
        <v>1</v>
      </c>
      <c r="H52" s="6" t="s">
        <v>117</v>
      </c>
      <c r="I52" s="4">
        <v>35</v>
      </c>
      <c r="J52" s="4">
        <v>2</v>
      </c>
      <c r="K52" s="7">
        <f t="shared" si="2"/>
        <v>186213.68</v>
      </c>
      <c r="L52" s="8">
        <v>0.196868</v>
      </c>
      <c r="M52" s="8">
        <f t="shared" si="3"/>
        <v>36659.51</v>
      </c>
      <c r="N52" s="9"/>
    </row>
    <row r="53" ht="24" spans="1:14">
      <c r="A53" s="4">
        <v>48</v>
      </c>
      <c r="B53" s="6" t="s">
        <v>118</v>
      </c>
      <c r="C53" s="4" t="s">
        <v>18</v>
      </c>
      <c r="D53" s="4" t="s">
        <v>19</v>
      </c>
      <c r="E53" s="4" t="s">
        <v>20</v>
      </c>
      <c r="F53" s="4" t="s">
        <v>21</v>
      </c>
      <c r="G53" s="4">
        <v>1</v>
      </c>
      <c r="H53" s="6" t="s">
        <v>119</v>
      </c>
      <c r="I53" s="4">
        <v>45</v>
      </c>
      <c r="J53" s="4">
        <v>2</v>
      </c>
      <c r="K53" s="7">
        <f t="shared" si="2"/>
        <v>76841.66</v>
      </c>
      <c r="L53" s="8">
        <v>0.196868</v>
      </c>
      <c r="M53" s="8">
        <f t="shared" si="3"/>
        <v>15127.66</v>
      </c>
      <c r="N53" s="9"/>
    </row>
    <row r="54" ht="24" spans="1:14">
      <c r="A54" s="4">
        <v>49</v>
      </c>
      <c r="B54" s="6" t="s">
        <v>120</v>
      </c>
      <c r="C54" s="4" t="s">
        <v>18</v>
      </c>
      <c r="D54" s="4" t="s">
        <v>19</v>
      </c>
      <c r="E54" s="4" t="s">
        <v>20</v>
      </c>
      <c r="F54" s="4" t="s">
        <v>21</v>
      </c>
      <c r="G54" s="4">
        <v>1</v>
      </c>
      <c r="H54" s="6" t="s">
        <v>121</v>
      </c>
      <c r="I54" s="4">
        <v>35</v>
      </c>
      <c r="J54" s="4">
        <v>2</v>
      </c>
      <c r="K54" s="7">
        <f t="shared" si="2"/>
        <v>96949.62</v>
      </c>
      <c r="L54" s="8">
        <v>0.196868</v>
      </c>
      <c r="M54" s="8">
        <f t="shared" si="3"/>
        <v>19086.28</v>
      </c>
      <c r="N54" s="9"/>
    </row>
    <row r="55" ht="24" spans="1:14">
      <c r="A55" s="4">
        <v>50</v>
      </c>
      <c r="B55" s="6" t="s">
        <v>122</v>
      </c>
      <c r="C55" s="4" t="s">
        <v>18</v>
      </c>
      <c r="D55" s="4" t="s">
        <v>19</v>
      </c>
      <c r="E55" s="4" t="s">
        <v>20</v>
      </c>
      <c r="F55" s="4" t="s">
        <v>21</v>
      </c>
      <c r="G55" s="4">
        <v>1</v>
      </c>
      <c r="H55" s="6" t="s">
        <v>123</v>
      </c>
      <c r="I55" s="4">
        <v>35</v>
      </c>
      <c r="J55" s="4">
        <v>2</v>
      </c>
      <c r="K55" s="7">
        <f t="shared" si="2"/>
        <v>114140.92</v>
      </c>
      <c r="L55" s="8">
        <v>0.196868</v>
      </c>
      <c r="M55" s="8">
        <f t="shared" si="3"/>
        <v>22470.69</v>
      </c>
      <c r="N55" s="9"/>
    </row>
    <row r="56" ht="24" spans="1:14">
      <c r="A56" s="4">
        <v>51</v>
      </c>
      <c r="B56" s="6" t="s">
        <v>124</v>
      </c>
      <c r="C56" s="4" t="s">
        <v>18</v>
      </c>
      <c r="D56" s="4" t="s">
        <v>19</v>
      </c>
      <c r="E56" s="4" t="s">
        <v>20</v>
      </c>
      <c r="F56" s="4" t="s">
        <v>21</v>
      </c>
      <c r="G56" s="4">
        <v>1</v>
      </c>
      <c r="H56" s="6" t="s">
        <v>125</v>
      </c>
      <c r="I56" s="4">
        <v>35</v>
      </c>
      <c r="J56" s="4">
        <v>2</v>
      </c>
      <c r="K56" s="7">
        <f t="shared" si="2"/>
        <v>161890.48</v>
      </c>
      <c r="L56" s="8">
        <v>0.196868</v>
      </c>
      <c r="M56" s="8">
        <f t="shared" si="3"/>
        <v>31871.06</v>
      </c>
      <c r="N56" s="9"/>
    </row>
    <row r="57" ht="24" spans="1:14">
      <c r="A57" s="4">
        <v>52</v>
      </c>
      <c r="B57" s="6" t="s">
        <v>126</v>
      </c>
      <c r="C57" s="4" t="s">
        <v>18</v>
      </c>
      <c r="D57" s="4" t="s">
        <v>19</v>
      </c>
      <c r="E57" s="4" t="s">
        <v>20</v>
      </c>
      <c r="F57" s="4" t="s">
        <v>21</v>
      </c>
      <c r="G57" s="4">
        <v>1</v>
      </c>
      <c r="H57" s="6" t="s">
        <v>127</v>
      </c>
      <c r="I57" s="4">
        <v>35</v>
      </c>
      <c r="J57" s="4">
        <v>2</v>
      </c>
      <c r="K57" s="7">
        <f t="shared" si="2"/>
        <v>170471.78</v>
      </c>
      <c r="L57" s="8">
        <v>0.196868</v>
      </c>
      <c r="M57" s="8">
        <f t="shared" si="3"/>
        <v>33560.44</v>
      </c>
      <c r="N57" s="9"/>
    </row>
    <row r="58" ht="24" spans="1:14">
      <c r="A58" s="4">
        <v>53</v>
      </c>
      <c r="B58" s="6" t="s">
        <v>128</v>
      </c>
      <c r="C58" s="4" t="s">
        <v>18</v>
      </c>
      <c r="D58" s="4" t="s">
        <v>19</v>
      </c>
      <c r="E58" s="4" t="s">
        <v>20</v>
      </c>
      <c r="F58" s="4" t="s">
        <v>21</v>
      </c>
      <c r="G58" s="4">
        <v>1</v>
      </c>
      <c r="H58" s="6" t="s">
        <v>129</v>
      </c>
      <c r="I58" s="4">
        <v>35</v>
      </c>
      <c r="J58" s="4">
        <v>2</v>
      </c>
      <c r="K58" s="7">
        <f t="shared" si="2"/>
        <v>174478.36</v>
      </c>
      <c r="L58" s="8">
        <v>0.196868</v>
      </c>
      <c r="M58" s="8">
        <f t="shared" si="3"/>
        <v>34349.21</v>
      </c>
      <c r="N58" s="9"/>
    </row>
    <row r="59" ht="24" spans="1:14">
      <c r="A59" s="4">
        <v>54</v>
      </c>
      <c r="B59" s="6" t="s">
        <v>130</v>
      </c>
      <c r="C59" s="4" t="s">
        <v>18</v>
      </c>
      <c r="D59" s="4" t="s">
        <v>19</v>
      </c>
      <c r="E59" s="4" t="s">
        <v>20</v>
      </c>
      <c r="F59" s="4" t="s">
        <v>21</v>
      </c>
      <c r="G59" s="4">
        <v>1</v>
      </c>
      <c r="H59" s="6" t="s">
        <v>131</v>
      </c>
      <c r="I59" s="4">
        <v>35</v>
      </c>
      <c r="J59" s="4">
        <v>2</v>
      </c>
      <c r="K59" s="7">
        <f t="shared" si="2"/>
        <v>163213.38</v>
      </c>
      <c r="L59" s="8">
        <v>0.196868</v>
      </c>
      <c r="M59" s="8">
        <f t="shared" si="3"/>
        <v>32131.49</v>
      </c>
      <c r="N59" s="9"/>
    </row>
    <row r="60" ht="24" spans="1:14">
      <c r="A60" s="4">
        <v>55</v>
      </c>
      <c r="B60" s="6" t="s">
        <v>132</v>
      </c>
      <c r="C60" s="4" t="s">
        <v>18</v>
      </c>
      <c r="D60" s="4" t="s">
        <v>19</v>
      </c>
      <c r="E60" s="4" t="s">
        <v>20</v>
      </c>
      <c r="F60" s="4" t="s">
        <v>21</v>
      </c>
      <c r="G60" s="4">
        <v>1</v>
      </c>
      <c r="H60" s="6" t="s">
        <v>133</v>
      </c>
      <c r="I60" s="4">
        <v>35</v>
      </c>
      <c r="J60" s="4">
        <v>2</v>
      </c>
      <c r="K60" s="7">
        <f t="shared" si="2"/>
        <v>160866.3</v>
      </c>
      <c r="L60" s="8">
        <v>0.196868</v>
      </c>
      <c r="M60" s="8">
        <f t="shared" si="3"/>
        <v>31669.43</v>
      </c>
      <c r="N60" s="9"/>
    </row>
    <row r="61" ht="24" spans="1:14">
      <c r="A61" s="4">
        <v>56</v>
      </c>
      <c r="B61" s="6" t="s">
        <v>134</v>
      </c>
      <c r="C61" s="4" t="s">
        <v>18</v>
      </c>
      <c r="D61" s="4" t="s">
        <v>19</v>
      </c>
      <c r="E61" s="4" t="s">
        <v>20</v>
      </c>
      <c r="F61" s="4" t="s">
        <v>21</v>
      </c>
      <c r="G61" s="4">
        <v>1</v>
      </c>
      <c r="H61" s="6" t="s">
        <v>135</v>
      </c>
      <c r="I61" s="4">
        <v>35</v>
      </c>
      <c r="J61" s="4">
        <v>2</v>
      </c>
      <c r="K61" s="7">
        <f t="shared" si="2"/>
        <v>171084.36</v>
      </c>
      <c r="L61" s="8">
        <v>0.196868</v>
      </c>
      <c r="M61" s="8">
        <f t="shared" si="3"/>
        <v>33681.04</v>
      </c>
      <c r="N61" s="9"/>
    </row>
    <row r="62" ht="24" spans="1:14">
      <c r="A62" s="4">
        <v>57</v>
      </c>
      <c r="B62" s="6" t="s">
        <v>136</v>
      </c>
      <c r="C62" s="4" t="s">
        <v>18</v>
      </c>
      <c r="D62" s="4" t="s">
        <v>19</v>
      </c>
      <c r="E62" s="4" t="s">
        <v>20</v>
      </c>
      <c r="F62" s="4" t="s">
        <v>21</v>
      </c>
      <c r="G62" s="4">
        <v>1</v>
      </c>
      <c r="H62" s="6" t="s">
        <v>137</v>
      </c>
      <c r="I62" s="4">
        <v>35</v>
      </c>
      <c r="J62" s="4">
        <v>2</v>
      </c>
      <c r="K62" s="7">
        <f t="shared" si="2"/>
        <v>150586.86</v>
      </c>
      <c r="L62" s="8">
        <v>0.196868</v>
      </c>
      <c r="M62" s="8">
        <f t="shared" si="3"/>
        <v>29645.73</v>
      </c>
      <c r="N62" s="9"/>
    </row>
    <row r="63" ht="24" spans="1:14">
      <c r="A63" s="4">
        <v>58</v>
      </c>
      <c r="B63" s="6" t="s">
        <v>138</v>
      </c>
      <c r="C63" s="4" t="s">
        <v>18</v>
      </c>
      <c r="D63" s="4" t="s">
        <v>19</v>
      </c>
      <c r="E63" s="4" t="s">
        <v>20</v>
      </c>
      <c r="F63" s="4" t="s">
        <v>21</v>
      </c>
      <c r="G63" s="4">
        <v>1</v>
      </c>
      <c r="H63" s="6" t="s">
        <v>139</v>
      </c>
      <c r="I63" s="4">
        <v>35</v>
      </c>
      <c r="J63" s="4">
        <v>2</v>
      </c>
      <c r="K63" s="7">
        <f t="shared" si="2"/>
        <v>168638.52</v>
      </c>
      <c r="L63" s="8">
        <v>0.196868</v>
      </c>
      <c r="M63" s="8">
        <f t="shared" si="3"/>
        <v>33199.53</v>
      </c>
      <c r="N63" s="9"/>
    </row>
    <row r="64" ht="24" spans="1:14">
      <c r="A64" s="4">
        <v>59</v>
      </c>
      <c r="B64" s="6" t="s">
        <v>140</v>
      </c>
      <c r="C64" s="4" t="s">
        <v>18</v>
      </c>
      <c r="D64" s="4" t="s">
        <v>19</v>
      </c>
      <c r="E64" s="4" t="s">
        <v>20</v>
      </c>
      <c r="F64" s="4" t="s">
        <v>21</v>
      </c>
      <c r="G64" s="4">
        <v>1</v>
      </c>
      <c r="H64" s="6" t="s">
        <v>141</v>
      </c>
      <c r="I64" s="4">
        <v>35</v>
      </c>
      <c r="J64" s="4">
        <v>2</v>
      </c>
      <c r="K64" s="7">
        <f t="shared" si="2"/>
        <v>158152.14</v>
      </c>
      <c r="L64" s="8">
        <v>0.196868</v>
      </c>
      <c r="M64" s="8">
        <f t="shared" si="3"/>
        <v>31135.1</v>
      </c>
      <c r="N64" s="9"/>
    </row>
    <row r="65" ht="24" spans="1:14">
      <c r="A65" s="4">
        <v>60</v>
      </c>
      <c r="B65" s="6" t="s">
        <v>142</v>
      </c>
      <c r="C65" s="4" t="s">
        <v>18</v>
      </c>
      <c r="D65" s="4" t="s">
        <v>19</v>
      </c>
      <c r="E65" s="4" t="s">
        <v>20</v>
      </c>
      <c r="F65" s="4" t="s">
        <v>21</v>
      </c>
      <c r="G65" s="4">
        <v>1</v>
      </c>
      <c r="H65" s="6" t="s">
        <v>143</v>
      </c>
      <c r="I65" s="4">
        <v>33</v>
      </c>
      <c r="J65" s="4">
        <v>2</v>
      </c>
      <c r="K65" s="7">
        <f t="shared" si="2"/>
        <v>140373.92</v>
      </c>
      <c r="L65" s="8">
        <v>0.196868</v>
      </c>
      <c r="M65" s="8">
        <f t="shared" si="3"/>
        <v>27635.13</v>
      </c>
      <c r="N65" s="9"/>
    </row>
    <row r="66" ht="24" spans="1:14">
      <c r="A66" s="4">
        <v>61</v>
      </c>
      <c r="B66" s="6" t="s">
        <v>144</v>
      </c>
      <c r="C66" s="4" t="s">
        <v>18</v>
      </c>
      <c r="D66" s="4" t="s">
        <v>19</v>
      </c>
      <c r="E66" s="4" t="s">
        <v>20</v>
      </c>
      <c r="F66" s="4" t="s">
        <v>21</v>
      </c>
      <c r="G66" s="4">
        <v>1</v>
      </c>
      <c r="H66" s="6" t="s">
        <v>145</v>
      </c>
      <c r="I66" s="4">
        <v>35</v>
      </c>
      <c r="J66" s="4">
        <v>2</v>
      </c>
      <c r="K66" s="7">
        <f t="shared" si="2"/>
        <v>157230.06</v>
      </c>
      <c r="L66" s="8">
        <v>0.196868</v>
      </c>
      <c r="M66" s="8">
        <f t="shared" si="3"/>
        <v>30953.57</v>
      </c>
      <c r="N66" s="9"/>
    </row>
    <row r="67" ht="24" spans="1:14">
      <c r="A67" s="4">
        <v>62</v>
      </c>
      <c r="B67" s="6" t="s">
        <v>146</v>
      </c>
      <c r="C67" s="4" t="s">
        <v>18</v>
      </c>
      <c r="D67" s="4" t="s">
        <v>19</v>
      </c>
      <c r="E67" s="4" t="s">
        <v>20</v>
      </c>
      <c r="F67" s="4" t="s">
        <v>21</v>
      </c>
      <c r="G67" s="4">
        <v>1</v>
      </c>
      <c r="H67" s="6" t="s">
        <v>147</v>
      </c>
      <c r="I67" s="4">
        <v>35</v>
      </c>
      <c r="J67" s="4">
        <v>2</v>
      </c>
      <c r="K67" s="7">
        <f t="shared" si="2"/>
        <v>81838.1</v>
      </c>
      <c r="L67" s="8">
        <v>0.196868</v>
      </c>
      <c r="M67" s="8">
        <f t="shared" si="3"/>
        <v>16111.3</v>
      </c>
      <c r="N67" s="9"/>
    </row>
    <row r="68" ht="24" spans="1:14">
      <c r="A68" s="4">
        <v>63</v>
      </c>
      <c r="B68" s="6" t="s">
        <v>148</v>
      </c>
      <c r="C68" s="4" t="s">
        <v>18</v>
      </c>
      <c r="D68" s="4" t="s">
        <v>19</v>
      </c>
      <c r="E68" s="4" t="s">
        <v>20</v>
      </c>
      <c r="F68" s="4" t="s">
        <v>21</v>
      </c>
      <c r="G68" s="4">
        <v>1</v>
      </c>
      <c r="H68" s="6" t="s">
        <v>149</v>
      </c>
      <c r="I68" s="4">
        <v>35</v>
      </c>
      <c r="J68" s="4">
        <v>2</v>
      </c>
      <c r="K68" s="7">
        <f t="shared" si="2"/>
        <v>152280.98</v>
      </c>
      <c r="L68" s="8">
        <v>0.196868</v>
      </c>
      <c r="M68" s="8">
        <f t="shared" si="3"/>
        <v>29979.25</v>
      </c>
      <c r="N68" s="9"/>
    </row>
    <row r="69" ht="24" spans="1:14">
      <c r="A69" s="4">
        <v>64</v>
      </c>
      <c r="B69" s="6" t="s">
        <v>150</v>
      </c>
      <c r="C69" s="4" t="s">
        <v>18</v>
      </c>
      <c r="D69" s="4" t="s">
        <v>19</v>
      </c>
      <c r="E69" s="4" t="s">
        <v>20</v>
      </c>
      <c r="F69" s="4" t="s">
        <v>21</v>
      </c>
      <c r="G69" s="4">
        <v>1</v>
      </c>
      <c r="H69" s="6" t="s">
        <v>151</v>
      </c>
      <c r="I69" s="4">
        <v>35</v>
      </c>
      <c r="J69" s="4">
        <v>2</v>
      </c>
      <c r="K69" s="7">
        <f t="shared" si="2"/>
        <v>89113.66</v>
      </c>
      <c r="L69" s="8">
        <v>0.196868</v>
      </c>
      <c r="M69" s="8">
        <f t="shared" si="3"/>
        <v>17543.63</v>
      </c>
      <c r="N69" s="9"/>
    </row>
    <row r="70" ht="24" spans="1:14">
      <c r="A70" s="4">
        <v>65</v>
      </c>
      <c r="B70" s="6" t="s">
        <v>152</v>
      </c>
      <c r="C70" s="4" t="s">
        <v>18</v>
      </c>
      <c r="D70" s="4" t="s">
        <v>19</v>
      </c>
      <c r="E70" s="4" t="s">
        <v>20</v>
      </c>
      <c r="F70" s="4" t="s">
        <v>21</v>
      </c>
      <c r="G70" s="4">
        <v>1</v>
      </c>
      <c r="H70" s="6" t="s">
        <v>153</v>
      </c>
      <c r="I70" s="4">
        <v>35</v>
      </c>
      <c r="J70" s="4">
        <v>2</v>
      </c>
      <c r="K70" s="7">
        <f t="shared" si="2"/>
        <v>152847.56</v>
      </c>
      <c r="L70" s="8">
        <v>0.196868</v>
      </c>
      <c r="M70" s="8">
        <f t="shared" si="3"/>
        <v>30090.79</v>
      </c>
      <c r="N70" s="9"/>
    </row>
    <row r="71" ht="24" spans="1:14">
      <c r="A71" s="4">
        <v>66</v>
      </c>
      <c r="B71" s="6" t="s">
        <v>154</v>
      </c>
      <c r="C71" s="4" t="s">
        <v>18</v>
      </c>
      <c r="D71" s="4" t="s">
        <v>19</v>
      </c>
      <c r="E71" s="4" t="s">
        <v>20</v>
      </c>
      <c r="F71" s="4" t="s">
        <v>21</v>
      </c>
      <c r="G71" s="4">
        <v>1</v>
      </c>
      <c r="H71" s="6" t="s">
        <v>155</v>
      </c>
      <c r="I71" s="4">
        <v>35</v>
      </c>
      <c r="J71" s="4">
        <v>2</v>
      </c>
      <c r="K71" s="7">
        <f t="shared" si="2"/>
        <v>152984.84</v>
      </c>
      <c r="L71" s="8">
        <v>0.196868</v>
      </c>
      <c r="M71" s="8">
        <f t="shared" si="3"/>
        <v>30117.82</v>
      </c>
      <c r="N71" s="9"/>
    </row>
    <row r="72" spans="1:14">
      <c r="A72" s="10" t="s">
        <v>83</v>
      </c>
      <c r="B72" s="11"/>
      <c r="C72" s="4"/>
      <c r="D72" s="4"/>
      <c r="E72" s="4"/>
      <c r="F72" s="4"/>
      <c r="G72" s="4"/>
      <c r="H72" s="6"/>
      <c r="I72" s="4"/>
      <c r="J72" s="4"/>
      <c r="K72" s="7">
        <f>SUM(K36:K71)</f>
        <v>5825621.2</v>
      </c>
      <c r="L72" s="8"/>
      <c r="M72" s="8">
        <f>SUM(M36:M71)</f>
        <v>1146878.42</v>
      </c>
      <c r="N72" s="9"/>
    </row>
    <row r="73" ht="24" spans="1:14">
      <c r="A73" s="4">
        <v>67</v>
      </c>
      <c r="B73" s="6" t="s">
        <v>156</v>
      </c>
      <c r="C73" s="4" t="s">
        <v>18</v>
      </c>
      <c r="D73" s="4" t="s">
        <v>19</v>
      </c>
      <c r="E73" s="4" t="s">
        <v>20</v>
      </c>
      <c r="F73" s="4" t="s">
        <v>21</v>
      </c>
      <c r="G73" s="4">
        <v>1</v>
      </c>
      <c r="H73" s="6" t="s">
        <v>157</v>
      </c>
      <c r="I73" s="4">
        <v>35</v>
      </c>
      <c r="J73" s="4">
        <v>2</v>
      </c>
      <c r="K73" s="7">
        <f>H73*J73*G73</f>
        <v>90268.32</v>
      </c>
      <c r="L73" s="8">
        <v>0.196868</v>
      </c>
      <c r="M73" s="8">
        <f>ROUND(K73*L73,2)</f>
        <v>17770.94</v>
      </c>
      <c r="N73" s="9"/>
    </row>
    <row r="74" ht="24" spans="1:14">
      <c r="A74" s="4">
        <v>68</v>
      </c>
      <c r="B74" s="6" t="s">
        <v>158</v>
      </c>
      <c r="C74" s="4" t="s">
        <v>18</v>
      </c>
      <c r="D74" s="4" t="s">
        <v>19</v>
      </c>
      <c r="E74" s="4" t="s">
        <v>20</v>
      </c>
      <c r="F74" s="4" t="s">
        <v>21</v>
      </c>
      <c r="G74" s="4">
        <v>1</v>
      </c>
      <c r="H74" s="6" t="s">
        <v>159</v>
      </c>
      <c r="I74" s="4">
        <v>35</v>
      </c>
      <c r="J74" s="4">
        <v>2</v>
      </c>
      <c r="K74" s="7">
        <f>H74*J74*G74</f>
        <v>77445.82</v>
      </c>
      <c r="L74" s="8">
        <v>0.196868</v>
      </c>
      <c r="M74" s="8">
        <f>ROUND(K74*L74,2)</f>
        <v>15246.6</v>
      </c>
      <c r="N74" s="9"/>
    </row>
    <row r="75" ht="24" spans="1:14">
      <c r="A75" s="4">
        <v>69</v>
      </c>
      <c r="B75" s="6" t="s">
        <v>160</v>
      </c>
      <c r="C75" s="4" t="s">
        <v>18</v>
      </c>
      <c r="D75" s="4" t="s">
        <v>19</v>
      </c>
      <c r="E75" s="4" t="s">
        <v>20</v>
      </c>
      <c r="F75" s="4" t="s">
        <v>21</v>
      </c>
      <c r="G75" s="4">
        <v>1</v>
      </c>
      <c r="H75" s="6" t="s">
        <v>161</v>
      </c>
      <c r="I75" s="4">
        <v>35</v>
      </c>
      <c r="J75" s="4">
        <v>2</v>
      </c>
      <c r="K75" s="7">
        <f>H75*J75*G75</f>
        <v>101193.08</v>
      </c>
      <c r="L75" s="8">
        <v>0.196868</v>
      </c>
      <c r="M75" s="8">
        <f>ROUND(K75*L75,2)</f>
        <v>19921.68</v>
      </c>
      <c r="N75" s="9"/>
    </row>
    <row r="76" ht="24" spans="1:14">
      <c r="A76" s="4">
        <v>70</v>
      </c>
      <c r="B76" s="6" t="s">
        <v>162</v>
      </c>
      <c r="C76" s="4" t="s">
        <v>18</v>
      </c>
      <c r="D76" s="4" t="s">
        <v>19</v>
      </c>
      <c r="E76" s="4" t="s">
        <v>20</v>
      </c>
      <c r="F76" s="4" t="s">
        <v>21</v>
      </c>
      <c r="G76" s="4">
        <v>1</v>
      </c>
      <c r="H76" s="6" t="s">
        <v>163</v>
      </c>
      <c r="I76" s="4">
        <v>35</v>
      </c>
      <c r="J76" s="4">
        <v>2</v>
      </c>
      <c r="K76" s="7">
        <f>H76*J76*G76</f>
        <v>94584.06</v>
      </c>
      <c r="L76" s="8">
        <v>0.196868</v>
      </c>
      <c r="M76" s="8">
        <f>ROUND(K76*L76,2)</f>
        <v>18620.57</v>
      </c>
      <c r="N76" s="9"/>
    </row>
    <row r="77" ht="24" spans="1:14">
      <c r="A77" s="4">
        <v>71</v>
      </c>
      <c r="B77" s="12" t="s">
        <v>164</v>
      </c>
      <c r="C77" s="4" t="s">
        <v>18</v>
      </c>
      <c r="D77" s="4" t="s">
        <v>19</v>
      </c>
      <c r="E77" s="4" t="s">
        <v>20</v>
      </c>
      <c r="F77" s="4" t="s">
        <v>21</v>
      </c>
      <c r="G77" s="4">
        <v>1</v>
      </c>
      <c r="H77" s="12" t="s">
        <v>165</v>
      </c>
      <c r="I77" s="4">
        <v>34</v>
      </c>
      <c r="J77" s="4">
        <v>2</v>
      </c>
      <c r="K77" s="7">
        <f>H77*J77*G77</f>
        <v>156899.7</v>
      </c>
      <c r="L77" s="8">
        <v>0.196868</v>
      </c>
      <c r="M77" s="8">
        <f>ROUND(K77*L77,2)</f>
        <v>30888.53</v>
      </c>
      <c r="N77" s="9"/>
    </row>
    <row r="78" spans="1:14">
      <c r="A78" s="7" t="s">
        <v>83</v>
      </c>
      <c r="B78" s="13"/>
      <c r="C78" s="4"/>
      <c r="D78" s="4"/>
      <c r="E78" s="4"/>
      <c r="F78" s="4"/>
      <c r="G78" s="4"/>
      <c r="H78" s="4"/>
      <c r="I78" s="4"/>
      <c r="J78" s="4"/>
      <c r="K78" s="7">
        <f>SUM(K73:K77)</f>
        <v>520390.98</v>
      </c>
      <c r="L78" s="8"/>
      <c r="M78" s="8">
        <f>SUM(M73:M77)</f>
        <v>102448.32</v>
      </c>
      <c r="N78" s="9"/>
    </row>
    <row r="79" spans="1:14">
      <c r="A79" s="14" t="s">
        <v>166</v>
      </c>
      <c r="B79" s="14"/>
      <c r="C79" s="14"/>
      <c r="D79" s="14"/>
      <c r="E79" s="14"/>
      <c r="F79" s="14"/>
      <c r="G79" s="14"/>
      <c r="H79" s="14"/>
      <c r="I79" s="14"/>
      <c r="J79" s="14"/>
      <c r="K79" s="15">
        <f>K35+K72+K78</f>
        <v>10062585.62</v>
      </c>
      <c r="L79" s="16"/>
      <c r="M79" s="16">
        <f>M35+M72+M78</f>
        <v>1981001.13</v>
      </c>
      <c r="N79" s="17"/>
    </row>
    <row r="80" ht="89" customHeight="1" spans="1:14">
      <c r="A80" s="18" t="s">
        <v>167</v>
      </c>
      <c r="B80" s="18"/>
      <c r="C80" s="18"/>
      <c r="D80" s="18"/>
      <c r="E80" s="18"/>
      <c r="F80" s="18"/>
      <c r="G80" s="18"/>
      <c r="H80" s="18"/>
      <c r="I80" s="18"/>
      <c r="J80" s="18"/>
      <c r="K80" s="19"/>
      <c r="L80" s="19"/>
      <c r="M80" s="19"/>
      <c r="N80" s="18"/>
    </row>
  </sheetData>
  <mergeCells count="19">
    <mergeCell ref="A1:N1"/>
    <mergeCell ref="A2:N2"/>
    <mergeCell ref="E3:F3"/>
    <mergeCell ref="A35:B35"/>
    <mergeCell ref="A72:B72"/>
    <mergeCell ref="A78:B78"/>
    <mergeCell ref="A80:N80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314583333333333" right="0.314583333333333" top="1" bottom="1" header="0.511805555555556" footer="0.511805555555556"/>
  <pageSetup paperSize="9" scale="77" fitToHeight="0" orientation="portrait" horizontalDpi="600"/>
  <headerFooter alignWithMargins="0" scaleWithDoc="0"/>
  <rowBreaks count="2" manualBreakCount="2">
    <brk id="35" max="16383" man="1"/>
    <brk id="72" max="16383" man="1"/>
  </rowBreaks>
  <ignoredErrors>
    <ignoredError sqref="M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（陆通）农村道路客运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%E5%BE%A1%E5%B8%9D</cp:lastModifiedBy>
  <dcterms:created xsi:type="dcterms:W3CDTF">2026-04-28T02:33:00Z</dcterms:created>
  <dcterms:modified xsi:type="dcterms:W3CDTF">2026-05-07T07:34:22Z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79A272882BDD477091718C1F170F263A_11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