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2016年一般公共预算收入简表" sheetId="1" r:id="rId1"/>
  </sheets>
  <definedNames>
    <definedName name="_xlnm.Print_Titles" localSheetId="0">'2016年一般公共预算收入简表'!$1:$4</definedName>
  </definedNames>
  <calcPr fullCalcOnLoad="1"/>
</workbook>
</file>

<file path=xl/comments1.xml><?xml version="1.0" encoding="utf-8"?>
<comments xmlns="http://schemas.openxmlformats.org/spreadsheetml/2006/main">
  <authors>
    <author>ss</author>
  </authors>
  <commentList>
    <comment ref="A36" authorId="0">
      <text>
        <r>
          <rPr>
            <b/>
            <sz val="9"/>
            <rFont val="Tahoma"/>
            <family val="2"/>
          </rPr>
          <t>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省</t>
        </r>
        <r>
          <rPr>
            <sz val="9"/>
            <rFont val="Tahoma"/>
            <family val="2"/>
          </rPr>
          <t xml:space="preserve">13775
</t>
        </r>
      </text>
    </comment>
    <comment ref="A40" authorId="0">
      <text>
        <r>
          <rPr>
            <b/>
            <sz val="9"/>
            <rFont val="Tahoma"/>
            <family val="2"/>
          </rPr>
          <t>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省</t>
        </r>
        <r>
          <rPr>
            <sz val="9"/>
            <rFont val="Tahoma"/>
            <family val="2"/>
          </rPr>
          <t xml:space="preserve">980
</t>
        </r>
      </text>
    </comment>
    <comment ref="A43" authorId="0">
      <text>
        <r>
          <rPr>
            <b/>
            <sz val="9"/>
            <rFont val="Tahoma"/>
            <family val="2"/>
          </rPr>
          <t>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省</t>
        </r>
        <r>
          <rPr>
            <sz val="9"/>
            <rFont val="Tahoma"/>
            <family val="2"/>
          </rPr>
          <t>4729</t>
        </r>
        <r>
          <rPr>
            <sz val="9"/>
            <rFont val="宋体"/>
            <family val="0"/>
          </rPr>
          <t>市</t>
        </r>
        <r>
          <rPr>
            <sz val="9"/>
            <rFont val="Tahoma"/>
            <family val="2"/>
          </rPr>
          <t xml:space="preserve">158
</t>
        </r>
      </text>
    </comment>
  </commentList>
</comments>
</file>

<file path=xl/sharedStrings.xml><?xml version="1.0" encoding="utf-8"?>
<sst xmlns="http://schemas.openxmlformats.org/spreadsheetml/2006/main" count="59" uniqueCount="59">
  <si>
    <t xml:space="preserve">    返还性收入</t>
  </si>
  <si>
    <t xml:space="preserve"> 单位:万元</t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</si>
  <si>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</si>
  <si>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2015年预算数</t>
  </si>
  <si>
    <t>2015年实际数</t>
  </si>
  <si>
    <t>2016年预算数</t>
  </si>
  <si>
    <t>比上年预算数增减%</t>
  </si>
  <si>
    <t>比上年实际数增减%</t>
  </si>
  <si>
    <t>一、税收收入</t>
  </si>
  <si>
    <r>
      <t xml:space="preserve">       </t>
    </r>
    <r>
      <rPr>
        <sz val="12"/>
        <rFont val="宋体"/>
        <family val="0"/>
      </rPr>
      <t>增值税</t>
    </r>
  </si>
  <si>
    <r>
      <t xml:space="preserve">       </t>
    </r>
    <r>
      <rPr>
        <sz val="12"/>
        <rFont val="宋体"/>
        <family val="0"/>
      </rPr>
      <t>营业税</t>
    </r>
  </si>
  <si>
    <r>
      <t xml:space="preserve">       </t>
    </r>
    <r>
      <rPr>
        <sz val="12"/>
        <rFont val="宋体"/>
        <family val="0"/>
      </rPr>
      <t>企业所得税</t>
    </r>
  </si>
  <si>
    <r>
      <t xml:space="preserve">       </t>
    </r>
    <r>
      <rPr>
        <sz val="12"/>
        <rFont val="宋体"/>
        <family val="0"/>
      </rPr>
      <t>企业所得税退税</t>
    </r>
  </si>
  <si>
    <r>
      <t xml:space="preserve">       </t>
    </r>
    <r>
      <rPr>
        <sz val="12"/>
        <rFont val="宋体"/>
        <family val="0"/>
      </rPr>
      <t>个人所得税</t>
    </r>
  </si>
  <si>
    <r>
      <t xml:space="preserve">       </t>
    </r>
    <r>
      <rPr>
        <sz val="12"/>
        <rFont val="宋体"/>
        <family val="0"/>
      </rPr>
      <t>资源税</t>
    </r>
  </si>
  <si>
    <r>
      <t xml:space="preserve">       </t>
    </r>
    <r>
      <rPr>
        <sz val="12"/>
        <rFont val="宋体"/>
        <family val="0"/>
      </rPr>
      <t>固定资产调节税</t>
    </r>
  </si>
  <si>
    <r>
      <t xml:space="preserve">       </t>
    </r>
    <r>
      <rPr>
        <sz val="12"/>
        <rFont val="宋体"/>
        <family val="0"/>
      </rPr>
      <t>城市维护建设税</t>
    </r>
  </si>
  <si>
    <r>
      <t xml:space="preserve">       </t>
    </r>
    <r>
      <rPr>
        <sz val="12"/>
        <rFont val="宋体"/>
        <family val="0"/>
      </rPr>
      <t>房产税</t>
    </r>
  </si>
  <si>
    <r>
      <t xml:space="preserve">       </t>
    </r>
    <r>
      <rPr>
        <sz val="12"/>
        <rFont val="宋体"/>
        <family val="0"/>
      </rPr>
      <t>印花税</t>
    </r>
  </si>
  <si>
    <r>
      <t xml:space="preserve">       </t>
    </r>
    <r>
      <rPr>
        <sz val="12"/>
        <rFont val="宋体"/>
        <family val="0"/>
      </rPr>
      <t>城镇土地使用税</t>
    </r>
  </si>
  <si>
    <r>
      <t xml:space="preserve">       </t>
    </r>
    <r>
      <rPr>
        <sz val="12"/>
        <rFont val="宋体"/>
        <family val="0"/>
      </rPr>
      <t>土地增值税</t>
    </r>
  </si>
  <si>
    <r>
      <t xml:space="preserve">       </t>
    </r>
    <r>
      <rPr>
        <sz val="12"/>
        <rFont val="宋体"/>
        <family val="0"/>
      </rPr>
      <t>车船税</t>
    </r>
  </si>
  <si>
    <r>
      <t xml:space="preserve">       </t>
    </r>
    <r>
      <rPr>
        <sz val="12"/>
        <rFont val="宋体"/>
        <family val="0"/>
      </rPr>
      <t>耕地占用税</t>
    </r>
  </si>
  <si>
    <r>
      <t xml:space="preserve">       </t>
    </r>
    <r>
      <rPr>
        <sz val="12"/>
        <rFont val="宋体"/>
        <family val="0"/>
      </rPr>
      <t>契税</t>
    </r>
  </si>
  <si>
    <r>
      <t xml:space="preserve">       </t>
    </r>
    <r>
      <rPr>
        <sz val="12"/>
        <rFont val="宋体"/>
        <family val="0"/>
      </rPr>
      <t>其他税收收入</t>
    </r>
  </si>
  <si>
    <t>二、非税收入</t>
  </si>
  <si>
    <r>
      <t xml:space="preserve">       </t>
    </r>
    <r>
      <rPr>
        <sz val="12"/>
        <rFont val="宋体"/>
        <family val="0"/>
      </rPr>
      <t>专项收入</t>
    </r>
  </si>
  <si>
    <r>
      <t xml:space="preserve">       </t>
    </r>
    <r>
      <rPr>
        <sz val="12"/>
        <rFont val="宋体"/>
        <family val="0"/>
      </rPr>
      <t>行政事业性收费收入</t>
    </r>
  </si>
  <si>
    <r>
      <t xml:space="preserve">       </t>
    </r>
    <r>
      <rPr>
        <sz val="12"/>
        <rFont val="宋体"/>
        <family val="0"/>
      </rPr>
      <t>罚没收入</t>
    </r>
  </si>
  <si>
    <r>
      <t xml:space="preserve">       </t>
    </r>
    <r>
      <rPr>
        <sz val="12"/>
        <rFont val="宋体"/>
        <family val="0"/>
      </rPr>
      <t>国有资本经营收入</t>
    </r>
  </si>
  <si>
    <r>
      <t xml:space="preserve">       </t>
    </r>
    <r>
      <rPr>
        <sz val="12"/>
        <rFont val="宋体"/>
        <family val="0"/>
      </rPr>
      <t>国有资源有偿使用收入</t>
    </r>
  </si>
  <si>
    <r>
      <t xml:space="preserve">       </t>
    </r>
    <r>
      <rPr>
        <sz val="12"/>
        <rFont val="宋体"/>
        <family val="0"/>
      </rPr>
      <t>其他收入</t>
    </r>
  </si>
  <si>
    <t>收  入  小  计</t>
  </si>
  <si>
    <t>三、上级补助收入</t>
  </si>
  <si>
    <t xml:space="preserve">      增值税和消费税返还 </t>
  </si>
  <si>
    <t xml:space="preserve">      所得税基数返还</t>
  </si>
  <si>
    <t xml:space="preserve">      其他税收返还收入</t>
  </si>
  <si>
    <t xml:space="preserve">    一般性转移支付收入</t>
  </si>
  <si>
    <t xml:space="preserve">      均衡性转移支付</t>
  </si>
  <si>
    <t xml:space="preserve">      产油大县奖励</t>
  </si>
  <si>
    <t xml:space="preserve">      调整工资转移支付</t>
  </si>
  <si>
    <t xml:space="preserve">      农村税费改革补助</t>
  </si>
  <si>
    <t xml:space="preserve">      企事业单位划转补助</t>
  </si>
  <si>
    <t xml:space="preserve">      县级基本财力保障机制奖补资金</t>
  </si>
  <si>
    <t xml:space="preserve">      基层公检法司转移支付收入</t>
  </si>
  <si>
    <t xml:space="preserve">      义务教育等转移支付收入</t>
  </si>
  <si>
    <t xml:space="preserve">      基本养老保险和低保等转移支付</t>
  </si>
  <si>
    <t xml:space="preserve">      新型农村合作医疗等转移支付</t>
  </si>
  <si>
    <t xml:space="preserve">      农村综合改革转移支付</t>
  </si>
  <si>
    <t xml:space="preserve">      结算补助收入</t>
  </si>
  <si>
    <t xml:space="preserve">      其他一般性转移支付收入</t>
  </si>
  <si>
    <t xml:space="preserve">    专项转移支付收入</t>
  </si>
  <si>
    <t>四、上年结余收入</t>
  </si>
  <si>
    <t xml:space="preserve">    上年结转</t>
  </si>
  <si>
    <t xml:space="preserve">    净结余</t>
  </si>
  <si>
    <t>五、调入资金</t>
  </si>
  <si>
    <t>六、动用预算稳定调节基金</t>
  </si>
  <si>
    <t>收  入  总  计</t>
  </si>
  <si>
    <t>遂溪县2016年度一般公共预算收入简表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</si>
</sst>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0_);[Red]\(0.00\)"/>
    <numFmt numFmtId="180" formatCode="0.0000_ "/>
    <numFmt numFmtId="181" formatCode="0_ ;[Red]\-0\ "/>
    <numFmt numFmtId="182" formatCode="[$-804]yyyy&quot;年&quot;m&quot;月&quot;d&quot;日&quot;dddd"/>
    <numFmt numFmtId="183" formatCode="0.0_ "/>
    <numFmt numFmtId="184" formatCode="#,##0.00_ "/>
    <numFmt numFmtId="185" formatCode="#,##0_ "/>
    <numFmt numFmtId="186" formatCode="0.00_ ;[Red]\-0.00\ "/>
    <numFmt numFmtId="187" formatCode="0.0_);[Red]\(0.0\)"/>
    <numFmt numFmtId="188" formatCode="0.000_ 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1"/>
      <name val="黑体"/>
      <family val="0"/>
    </font>
    <font>
      <sz val="11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b/>
      <sz val="12"/>
      <name val="黑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4"/>
      <name val="黑体"/>
      <family val="0"/>
    </font>
    <font>
      <b/>
      <sz val="9"/>
      <name val="Tahoma"/>
      <family val="2"/>
    </font>
    <font>
      <sz val="9"/>
      <name val="Tahoma"/>
      <family val="2"/>
    </font>
    <font>
      <b/>
      <sz val="20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176" fontId="21" fillId="0" borderId="0" xfId="0" applyNumberFormat="1" applyFont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Alignment="1" applyProtection="1">
      <alignment horizontal="left" vertical="center"/>
      <protection locked="0"/>
    </xf>
    <xf numFmtId="176" fontId="25" fillId="0" borderId="10" xfId="0" applyNumberFormat="1" applyFont="1" applyBorder="1" applyAlignment="1" applyProtection="1">
      <alignment horizontal="center" vertical="center" wrapText="1"/>
      <protection locked="0"/>
    </xf>
    <xf numFmtId="176" fontId="26" fillId="2" borderId="10" xfId="16" applyNumberFormat="1" applyFont="1" applyBorder="1" applyAlignment="1" applyProtection="1">
      <alignment horizontal="center" vertical="center" wrapText="1"/>
      <protection locked="0"/>
    </xf>
    <xf numFmtId="176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25" fillId="0" borderId="10" xfId="0" applyNumberFormat="1" applyFont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Alignment="1" applyProtection="1">
      <alignment vertical="center" wrapText="1"/>
      <protection locked="0"/>
    </xf>
    <xf numFmtId="176" fontId="25" fillId="0" borderId="10" xfId="0" applyNumberFormat="1" applyFont="1" applyBorder="1" applyAlignment="1" applyProtection="1">
      <alignment vertical="center"/>
      <protection locked="0"/>
    </xf>
    <xf numFmtId="176" fontId="27" fillId="2" borderId="10" xfId="16" applyNumberFormat="1" applyFont="1" applyBorder="1" applyAlignment="1" applyProtection="1">
      <alignment horizontal="center" vertical="center"/>
      <protection/>
    </xf>
    <xf numFmtId="177" fontId="28" fillId="0" borderId="10" xfId="0" applyNumberFormat="1" applyFont="1" applyBorder="1" applyAlignment="1" applyProtection="1">
      <alignment horizontal="center" vertical="center"/>
      <protection/>
    </xf>
    <xf numFmtId="176" fontId="29" fillId="0" borderId="10" xfId="0" applyNumberFormat="1" applyFont="1" applyBorder="1" applyAlignment="1" applyProtection="1">
      <alignment vertical="center"/>
      <protection locked="0"/>
    </xf>
    <xf numFmtId="176" fontId="28" fillId="0" borderId="10" xfId="0" applyNumberFormat="1" applyFont="1" applyBorder="1" applyAlignment="1" applyProtection="1">
      <alignment horizontal="center" vertical="center"/>
      <protection locked="0"/>
    </xf>
    <xf numFmtId="176" fontId="27" fillId="2" borderId="10" xfId="16" applyNumberFormat="1" applyFont="1" applyBorder="1" applyAlignment="1" applyProtection="1">
      <alignment horizontal="center" vertical="center"/>
      <protection locked="0"/>
    </xf>
    <xf numFmtId="176" fontId="30" fillId="0" borderId="10" xfId="0" applyNumberFormat="1" applyFont="1" applyFill="1" applyBorder="1" applyAlignment="1" applyProtection="1">
      <alignment horizontal="center" vertical="center"/>
      <protection locked="0"/>
    </xf>
    <xf numFmtId="176" fontId="31" fillId="2" borderId="10" xfId="16" applyNumberFormat="1" applyFont="1" applyBorder="1" applyAlignment="1" applyProtection="1">
      <alignment horizontal="center" vertical="center"/>
      <protection/>
    </xf>
    <xf numFmtId="177" fontId="32" fillId="0" borderId="10" xfId="0" applyNumberFormat="1" applyFont="1" applyBorder="1" applyAlignment="1" applyProtection="1">
      <alignment horizontal="center" vertical="center"/>
      <protection/>
    </xf>
    <xf numFmtId="176" fontId="25" fillId="0" borderId="0" xfId="0" applyNumberFormat="1" applyFont="1" applyAlignment="1" applyProtection="1">
      <alignment vertical="center"/>
      <protection locked="0"/>
    </xf>
    <xf numFmtId="176" fontId="33" fillId="0" borderId="10" xfId="0" applyNumberFormat="1" applyFont="1" applyBorder="1" applyAlignment="1" applyProtection="1">
      <alignment vertical="center"/>
      <protection locked="0"/>
    </xf>
    <xf numFmtId="1" fontId="33" fillId="0" borderId="10" xfId="0" applyNumberFormat="1" applyFont="1" applyFill="1" applyBorder="1" applyAlignment="1" applyProtection="1">
      <alignment horizontal="left" vertical="center"/>
      <protection locked="0"/>
    </xf>
    <xf numFmtId="176" fontId="23" fillId="0" borderId="10" xfId="0" applyNumberFormat="1" applyFont="1" applyBorder="1" applyAlignment="1" applyProtection="1">
      <alignment vertical="center"/>
      <protection locked="0"/>
    </xf>
    <xf numFmtId="176" fontId="33" fillId="0" borderId="10" xfId="0" applyNumberFormat="1" applyFont="1" applyBorder="1" applyAlignment="1" applyProtection="1">
      <alignment vertical="center"/>
      <protection locked="0"/>
    </xf>
    <xf numFmtId="176" fontId="23" fillId="0" borderId="10" xfId="0" applyNumberFormat="1" applyFont="1" applyBorder="1" applyAlignment="1" applyProtection="1">
      <alignment vertical="center"/>
      <protection/>
    </xf>
    <xf numFmtId="176" fontId="23" fillId="0" borderId="10" xfId="0" applyNumberFormat="1" applyFont="1" applyBorder="1" applyAlignment="1" applyProtection="1">
      <alignment vertical="center"/>
      <protection locked="0"/>
    </xf>
    <xf numFmtId="176" fontId="27" fillId="0" borderId="10" xfId="16" applyNumberFormat="1" applyFont="1" applyFill="1" applyBorder="1" applyAlignment="1" applyProtection="1">
      <alignment horizontal="center" vertical="center"/>
      <protection/>
    </xf>
    <xf numFmtId="176" fontId="33" fillId="0" borderId="10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8" fillId="0" borderId="10" xfId="0" applyNumberFormat="1" applyFont="1" applyBorder="1" applyAlignment="1" applyProtection="1">
      <alignment horizontal="center"/>
      <protection locked="0"/>
    </xf>
    <xf numFmtId="176" fontId="34" fillId="0" borderId="10" xfId="0" applyNumberFormat="1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 locked="0"/>
    </xf>
    <xf numFmtId="176" fontId="25" fillId="0" borderId="0" xfId="0" applyNumberFormat="1" applyFont="1" applyAlignment="1" applyProtection="1">
      <alignment vertical="center"/>
      <protection locked="0"/>
    </xf>
    <xf numFmtId="176" fontId="37" fillId="0" borderId="0" xfId="0" applyNumberFormat="1" applyFont="1" applyAlignment="1" applyProtection="1">
      <alignment horizontal="center"/>
      <protection locked="0"/>
    </xf>
  </cellXfs>
  <cellStyles count="54">
    <cellStyle name="Normal" xfId="0"/>
    <cellStyle name="20% - 强调文字颜色 1" xfId="15"/>
    <cellStyle name="20% - 强调文字颜色 1_2015年预算编制用表(收支简表、三级库等正确）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2015年预算编制用表(收支简表、三级库等正确）" xfId="41"/>
    <cellStyle name="差_2016年预算编制用表(收支简表、三级库等正确）" xfId="42"/>
    <cellStyle name="Hyperlink" xfId="43"/>
    <cellStyle name="好" xfId="44"/>
    <cellStyle name="好_2015年预算编制用表(收支简表、三级库等正确）" xfId="45"/>
    <cellStyle name="好_2016年预算编制用表(收支简表、三级库等正确）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showZeros="0" tabSelected="1" workbookViewId="0" topLeftCell="A31">
      <selection activeCell="B39" sqref="B39"/>
    </sheetView>
  </sheetViews>
  <sheetFormatPr defaultColWidth="9.00390625" defaultRowHeight="14.25"/>
  <cols>
    <col min="1" max="1" width="33.125" style="7" customWidth="1"/>
    <col min="2" max="2" width="16.125" style="4" customWidth="1"/>
    <col min="3" max="3" width="15.625" style="4" customWidth="1"/>
    <col min="4" max="4" width="15.375" style="4" customWidth="1"/>
    <col min="5" max="5" width="19.125" style="4" customWidth="1"/>
    <col min="6" max="6" width="20.375" style="5" customWidth="1"/>
    <col min="7" max="16384" width="9.00390625" style="6" customWidth="1"/>
  </cols>
  <sheetData>
    <row r="1" spans="1:6" s="1" customFormat="1" ht="35.25" customHeight="1">
      <c r="A1" s="39" t="s">
        <v>58</v>
      </c>
      <c r="B1" s="39"/>
      <c r="C1" s="39"/>
      <c r="D1" s="39"/>
      <c r="E1" s="39"/>
      <c r="F1" s="39"/>
    </row>
    <row r="2" spans="2:6" ht="30.75" customHeight="1">
      <c r="B2" s="8"/>
      <c r="C2" s="3"/>
      <c r="F2" s="4" t="s">
        <v>1</v>
      </c>
    </row>
    <row r="3" spans="1:6" ht="1.5" customHeight="1" hidden="1">
      <c r="A3" s="2"/>
      <c r="B3" s="3"/>
      <c r="C3" s="3"/>
      <c r="F3" s="4"/>
    </row>
    <row r="4" spans="1:6" s="13" customFormat="1" ht="43.5" customHeight="1">
      <c r="A4" s="9" t="s">
        <v>2</v>
      </c>
      <c r="B4" s="10" t="s">
        <v>3</v>
      </c>
      <c r="C4" s="11" t="s">
        <v>4</v>
      </c>
      <c r="D4" s="10" t="s">
        <v>5</v>
      </c>
      <c r="E4" s="12" t="s">
        <v>6</v>
      </c>
      <c r="F4" s="12" t="s">
        <v>7</v>
      </c>
    </row>
    <row r="5" spans="1:6" ht="21" customHeight="1">
      <c r="A5" s="14" t="s">
        <v>8</v>
      </c>
      <c r="B5" s="15">
        <v>41350</v>
      </c>
      <c r="C5" s="15">
        <f>SUM(C6:C21)</f>
        <v>38845</v>
      </c>
      <c r="D5" s="15">
        <f>SUM(D6:D21)</f>
        <v>46061</v>
      </c>
      <c r="E5" s="16">
        <f>SUM(D5-B5)/B5*100</f>
        <v>11.392986698911729</v>
      </c>
      <c r="F5" s="16">
        <f>SUM(D5-C5)/C5*100</f>
        <v>18.57639335821856</v>
      </c>
    </row>
    <row r="6" spans="1:6" ht="21" customHeight="1">
      <c r="A6" s="17" t="s">
        <v>9</v>
      </c>
      <c r="B6" s="18">
        <v>9803</v>
      </c>
      <c r="C6" s="18">
        <v>8833</v>
      </c>
      <c r="D6" s="18">
        <v>10600</v>
      </c>
      <c r="E6" s="16">
        <f>SUM(D6-B6)/B6*100</f>
        <v>8.13016423543813</v>
      </c>
      <c r="F6" s="16">
        <f>SUM(D6-C6)/C6*100</f>
        <v>20.004528472772556</v>
      </c>
    </row>
    <row r="7" spans="1:6" ht="21" customHeight="1">
      <c r="A7" s="17" t="s">
        <v>10</v>
      </c>
      <c r="B7" s="19">
        <v>10672</v>
      </c>
      <c r="C7" s="19">
        <v>8454</v>
      </c>
      <c r="D7" s="19">
        <v>9975</v>
      </c>
      <c r="E7" s="16">
        <f>SUM(D7-B7)/B7*100</f>
        <v>-6.531109445277361</v>
      </c>
      <c r="F7" s="16">
        <f>SUM(D7-C7)/C7*100</f>
        <v>17.991483321504614</v>
      </c>
    </row>
    <row r="8" spans="1:6" ht="21" customHeight="1">
      <c r="A8" s="17" t="s">
        <v>11</v>
      </c>
      <c r="B8" s="19">
        <v>3686</v>
      </c>
      <c r="C8" s="19">
        <v>2724</v>
      </c>
      <c r="D8" s="19">
        <v>3261</v>
      </c>
      <c r="E8" s="16">
        <f>SUM(D8-B8)/B8*100</f>
        <v>-11.530113944655453</v>
      </c>
      <c r="F8" s="16">
        <f>SUM(D8-C8)/C8*100</f>
        <v>19.7136563876652</v>
      </c>
    </row>
    <row r="9" spans="1:6" ht="21" customHeight="1">
      <c r="A9" s="17" t="s">
        <v>12</v>
      </c>
      <c r="B9" s="19"/>
      <c r="C9" s="19"/>
      <c r="D9" s="19"/>
      <c r="E9" s="16"/>
      <c r="F9" s="16"/>
    </row>
    <row r="10" spans="1:6" ht="21" customHeight="1">
      <c r="A10" s="17" t="s">
        <v>13</v>
      </c>
      <c r="B10" s="19">
        <v>980</v>
      </c>
      <c r="C10" s="19">
        <v>1019</v>
      </c>
      <c r="D10" s="19">
        <v>1202</v>
      </c>
      <c r="E10" s="16">
        <f>SUM(D10-B10)/B10*100</f>
        <v>22.653061224489797</v>
      </c>
      <c r="F10" s="16">
        <f>SUM(D10-C10)/C10*100</f>
        <v>17.958783120706574</v>
      </c>
    </row>
    <row r="11" spans="1:6" ht="21" customHeight="1">
      <c r="A11" s="17" t="s">
        <v>14</v>
      </c>
      <c r="B11" s="19">
        <v>159</v>
      </c>
      <c r="C11" s="19">
        <v>36</v>
      </c>
      <c r="D11" s="19">
        <v>43</v>
      </c>
      <c r="E11" s="16">
        <f>SUM(D11-B11)/B11*100</f>
        <v>-72.95597484276729</v>
      </c>
      <c r="F11" s="16">
        <f>SUM(D11-C11)/C11*100</f>
        <v>19.444444444444446</v>
      </c>
    </row>
    <row r="12" spans="1:6" ht="21" customHeight="1">
      <c r="A12" s="17" t="s">
        <v>15</v>
      </c>
      <c r="B12" s="19"/>
      <c r="C12" s="19"/>
      <c r="D12" s="19"/>
      <c r="E12" s="16"/>
      <c r="F12" s="16"/>
    </row>
    <row r="13" spans="1:6" ht="21" customHeight="1">
      <c r="A13" s="17" t="s">
        <v>16</v>
      </c>
      <c r="B13" s="19">
        <v>2800</v>
      </c>
      <c r="C13" s="19">
        <v>2758</v>
      </c>
      <c r="D13" s="19">
        <v>3254</v>
      </c>
      <c r="E13" s="16">
        <f aca="true" t="shared" si="0" ref="E13:E20">SUM(D13-B13)/B13*100</f>
        <v>16.214285714285715</v>
      </c>
      <c r="F13" s="16">
        <f aca="true" t="shared" si="1" ref="F13:F20">SUM(D13-C13)/C13*100</f>
        <v>17.98404641044235</v>
      </c>
    </row>
    <row r="14" spans="1:6" ht="21" customHeight="1">
      <c r="A14" s="17" t="s">
        <v>17</v>
      </c>
      <c r="B14" s="19">
        <v>1600</v>
      </c>
      <c r="C14" s="19">
        <v>1732</v>
      </c>
      <c r="D14" s="19">
        <v>2044</v>
      </c>
      <c r="E14" s="16">
        <f t="shared" si="0"/>
        <v>27.750000000000004</v>
      </c>
      <c r="F14" s="16">
        <f t="shared" si="1"/>
        <v>18.013856812933028</v>
      </c>
    </row>
    <row r="15" spans="1:6" ht="21" customHeight="1">
      <c r="A15" s="17" t="s">
        <v>18</v>
      </c>
      <c r="B15" s="19">
        <v>550</v>
      </c>
      <c r="C15" s="19">
        <v>663</v>
      </c>
      <c r="D15" s="19">
        <v>782</v>
      </c>
      <c r="E15" s="16">
        <f t="shared" si="0"/>
        <v>42.18181818181818</v>
      </c>
      <c r="F15" s="16">
        <f t="shared" si="1"/>
        <v>17.94871794871795</v>
      </c>
    </row>
    <row r="16" spans="1:6" ht="21" customHeight="1">
      <c r="A16" s="17" t="s">
        <v>19</v>
      </c>
      <c r="B16" s="19">
        <v>2500</v>
      </c>
      <c r="C16" s="19">
        <v>4742</v>
      </c>
      <c r="D16" s="19">
        <v>4796</v>
      </c>
      <c r="E16" s="16">
        <f t="shared" si="0"/>
        <v>91.84</v>
      </c>
      <c r="F16" s="16">
        <f t="shared" si="1"/>
        <v>1.1387600168705188</v>
      </c>
    </row>
    <row r="17" spans="1:6" ht="21" customHeight="1">
      <c r="A17" s="17" t="s">
        <v>20</v>
      </c>
      <c r="B17" s="19">
        <v>2500</v>
      </c>
      <c r="C17" s="19">
        <v>2148</v>
      </c>
      <c r="D17" s="19">
        <v>2535</v>
      </c>
      <c r="E17" s="16">
        <f t="shared" si="0"/>
        <v>1.4000000000000001</v>
      </c>
      <c r="F17" s="16">
        <f t="shared" si="1"/>
        <v>18.01675977653631</v>
      </c>
    </row>
    <row r="18" spans="1:6" ht="21" customHeight="1">
      <c r="A18" s="17" t="s">
        <v>21</v>
      </c>
      <c r="B18" s="19">
        <v>700</v>
      </c>
      <c r="C18" s="19">
        <v>712</v>
      </c>
      <c r="D18" s="19">
        <v>840</v>
      </c>
      <c r="E18" s="16">
        <f t="shared" si="0"/>
        <v>20</v>
      </c>
      <c r="F18" s="16">
        <f t="shared" si="1"/>
        <v>17.97752808988764</v>
      </c>
    </row>
    <row r="19" spans="1:6" ht="21" customHeight="1">
      <c r="A19" s="17" t="s">
        <v>22</v>
      </c>
      <c r="B19" s="19">
        <v>2200</v>
      </c>
      <c r="C19" s="19">
        <v>1260</v>
      </c>
      <c r="D19" s="19">
        <v>2287</v>
      </c>
      <c r="E19" s="16">
        <f t="shared" si="0"/>
        <v>3.954545454545454</v>
      </c>
      <c r="F19" s="16">
        <f t="shared" si="1"/>
        <v>81.5079365079365</v>
      </c>
    </row>
    <row r="20" spans="1:6" ht="21" customHeight="1">
      <c r="A20" s="17" t="s">
        <v>23</v>
      </c>
      <c r="B20" s="19">
        <v>3200</v>
      </c>
      <c r="C20" s="19">
        <v>3764</v>
      </c>
      <c r="D20" s="19">
        <v>4442</v>
      </c>
      <c r="E20" s="16">
        <f t="shared" si="0"/>
        <v>38.8125</v>
      </c>
      <c r="F20" s="16">
        <f t="shared" si="1"/>
        <v>18.012752391073324</v>
      </c>
    </row>
    <row r="21" spans="1:6" ht="21" customHeight="1">
      <c r="A21" s="17" t="s">
        <v>24</v>
      </c>
      <c r="B21" s="19"/>
      <c r="C21" s="19"/>
      <c r="D21" s="19"/>
      <c r="E21" s="16"/>
      <c r="F21" s="16"/>
    </row>
    <row r="22" spans="1:6" ht="21" customHeight="1">
      <c r="A22" s="14" t="s">
        <v>25</v>
      </c>
      <c r="B22" s="15">
        <v>26179</v>
      </c>
      <c r="C22" s="15">
        <f>SUM(C23:C28)</f>
        <v>30631</v>
      </c>
      <c r="D22" s="15">
        <f>SUM(D23:D28)</f>
        <v>30363</v>
      </c>
      <c r="E22" s="16">
        <f aca="true" t="shared" si="2" ref="E22:E36">SUM(D22-B22)/B22*100</f>
        <v>15.982275869972115</v>
      </c>
      <c r="F22" s="16">
        <f aca="true" t="shared" si="3" ref="F22:F53">SUM(D22-C22)/C22*100</f>
        <v>-0.8749306258365708</v>
      </c>
    </row>
    <row r="23" spans="1:6" ht="21" customHeight="1">
      <c r="A23" s="17" t="s">
        <v>26</v>
      </c>
      <c r="B23" s="18">
        <v>3397</v>
      </c>
      <c r="C23" s="18">
        <v>4529</v>
      </c>
      <c r="D23" s="15">
        <v>4611</v>
      </c>
      <c r="E23" s="16">
        <f t="shared" si="2"/>
        <v>35.73741536649985</v>
      </c>
      <c r="F23" s="16">
        <f t="shared" si="3"/>
        <v>1.81055420622654</v>
      </c>
    </row>
    <row r="24" spans="1:6" ht="21" customHeight="1">
      <c r="A24" s="17" t="s">
        <v>27</v>
      </c>
      <c r="B24" s="18">
        <v>8448</v>
      </c>
      <c r="C24" s="18">
        <v>14776</v>
      </c>
      <c r="D24" s="15">
        <v>14525</v>
      </c>
      <c r="E24" s="16">
        <f t="shared" si="2"/>
        <v>71.93418560606061</v>
      </c>
      <c r="F24" s="16">
        <f t="shared" si="3"/>
        <v>-1.6987005955603682</v>
      </c>
    </row>
    <row r="25" spans="1:6" ht="21" customHeight="1">
      <c r="A25" s="17" t="s">
        <v>28</v>
      </c>
      <c r="B25" s="18">
        <v>4093</v>
      </c>
      <c r="C25" s="18">
        <v>4829</v>
      </c>
      <c r="D25" s="15">
        <v>4787</v>
      </c>
      <c r="E25" s="16">
        <f t="shared" si="2"/>
        <v>16.95577815783044</v>
      </c>
      <c r="F25" s="16">
        <f t="shared" si="3"/>
        <v>-0.8697452888796852</v>
      </c>
    </row>
    <row r="26" spans="1:6" ht="21" customHeight="1">
      <c r="A26" s="17" t="s">
        <v>29</v>
      </c>
      <c r="B26" s="18">
        <v>44</v>
      </c>
      <c r="C26" s="18">
        <v>84</v>
      </c>
      <c r="D26" s="15"/>
      <c r="E26" s="16">
        <f t="shared" si="2"/>
        <v>-100</v>
      </c>
      <c r="F26" s="16">
        <f t="shared" si="3"/>
        <v>-100</v>
      </c>
    </row>
    <row r="27" spans="1:6" ht="21" customHeight="1">
      <c r="A27" s="17" t="s">
        <v>30</v>
      </c>
      <c r="B27" s="18">
        <v>4063</v>
      </c>
      <c r="C27" s="18">
        <v>3310</v>
      </c>
      <c r="D27" s="15">
        <v>3281</v>
      </c>
      <c r="E27" s="16">
        <f t="shared" si="2"/>
        <v>-19.246861924686193</v>
      </c>
      <c r="F27" s="16">
        <f t="shared" si="3"/>
        <v>-0.8761329305135951</v>
      </c>
    </row>
    <row r="28" spans="1:6" ht="21" customHeight="1">
      <c r="A28" s="17" t="s">
        <v>31</v>
      </c>
      <c r="B28" s="18">
        <v>6134</v>
      </c>
      <c r="C28" s="18">
        <v>3103</v>
      </c>
      <c r="D28" s="15">
        <v>3159</v>
      </c>
      <c r="E28" s="16">
        <f t="shared" si="2"/>
        <v>-48.50016302575807</v>
      </c>
      <c r="F28" s="16">
        <f t="shared" si="3"/>
        <v>1.8047051240734775</v>
      </c>
    </row>
    <row r="29" spans="1:6" s="23" customFormat="1" ht="21" customHeight="1">
      <c r="A29" s="20" t="s">
        <v>32</v>
      </c>
      <c r="B29" s="21">
        <v>67529</v>
      </c>
      <c r="C29" s="21">
        <f>C5+C22</f>
        <v>69476</v>
      </c>
      <c r="D29" s="21">
        <f>SUM(D5+D22)</f>
        <v>76424</v>
      </c>
      <c r="E29" s="22">
        <f t="shared" si="2"/>
        <v>13.172118645322751</v>
      </c>
      <c r="F29" s="22">
        <f t="shared" si="3"/>
        <v>10.000575738384478</v>
      </c>
    </row>
    <row r="30" spans="1:6" ht="21" customHeight="1">
      <c r="A30" s="24" t="s">
        <v>33</v>
      </c>
      <c r="B30" s="15">
        <f>SUM(B31+B35+B49)</f>
        <v>168031</v>
      </c>
      <c r="C30" s="15">
        <f>SUM(C31+C35+C49)</f>
        <v>323022</v>
      </c>
      <c r="D30" s="15">
        <f>SUM(D31+D35+D49)</f>
        <v>260358</v>
      </c>
      <c r="E30" s="16">
        <f t="shared" si="2"/>
        <v>54.94640869839495</v>
      </c>
      <c r="F30" s="16">
        <f t="shared" si="3"/>
        <v>-19.39929788063971</v>
      </c>
    </row>
    <row r="31" spans="1:6" ht="21" customHeight="1">
      <c r="A31" s="25" t="s">
        <v>0</v>
      </c>
      <c r="B31" s="15">
        <v>7315</v>
      </c>
      <c r="C31" s="15">
        <f>SUM(C32:C34)</f>
        <v>7315</v>
      </c>
      <c r="D31" s="15">
        <f>SUM(D32:D34)</f>
        <v>7315</v>
      </c>
      <c r="E31" s="16">
        <f t="shared" si="2"/>
        <v>0</v>
      </c>
      <c r="F31" s="16">
        <f t="shared" si="3"/>
        <v>0</v>
      </c>
    </row>
    <row r="32" spans="1:6" ht="21" customHeight="1">
      <c r="A32" s="26" t="s">
        <v>34</v>
      </c>
      <c r="B32" s="15">
        <v>490</v>
      </c>
      <c r="C32" s="15">
        <v>490</v>
      </c>
      <c r="D32" s="15">
        <v>490</v>
      </c>
      <c r="E32" s="16">
        <f t="shared" si="2"/>
        <v>0</v>
      </c>
      <c r="F32" s="16">
        <f t="shared" si="3"/>
        <v>0</v>
      </c>
    </row>
    <row r="33" spans="1:6" ht="21" customHeight="1">
      <c r="A33" s="26" t="s">
        <v>35</v>
      </c>
      <c r="B33" s="15">
        <v>280</v>
      </c>
      <c r="C33" s="15">
        <v>280</v>
      </c>
      <c r="D33" s="15">
        <v>280</v>
      </c>
      <c r="E33" s="16">
        <f t="shared" si="2"/>
        <v>0</v>
      </c>
      <c r="F33" s="16">
        <f t="shared" si="3"/>
        <v>0</v>
      </c>
    </row>
    <row r="34" spans="1:6" ht="21" customHeight="1">
      <c r="A34" s="26" t="s">
        <v>36</v>
      </c>
      <c r="B34" s="15">
        <v>6545</v>
      </c>
      <c r="C34" s="15">
        <v>6545</v>
      </c>
      <c r="D34" s="15">
        <v>6545</v>
      </c>
      <c r="E34" s="16">
        <f t="shared" si="2"/>
        <v>0</v>
      </c>
      <c r="F34" s="16">
        <f t="shared" si="3"/>
        <v>0</v>
      </c>
    </row>
    <row r="35" spans="1:6" ht="21" customHeight="1">
      <c r="A35" s="27" t="s">
        <v>37</v>
      </c>
      <c r="B35" s="15">
        <v>148692</v>
      </c>
      <c r="C35" s="15">
        <f>SUM(C36:C48)</f>
        <v>193763</v>
      </c>
      <c r="D35" s="15">
        <f>SUM(D36:D48)</f>
        <v>212134</v>
      </c>
      <c r="E35" s="16">
        <f t="shared" si="2"/>
        <v>42.666720469157724</v>
      </c>
      <c r="F35" s="16">
        <f t="shared" si="3"/>
        <v>9.481170295670484</v>
      </c>
    </row>
    <row r="36" spans="1:6" ht="21" customHeight="1">
      <c r="A36" s="28" t="s">
        <v>38</v>
      </c>
      <c r="B36" s="15">
        <v>25317</v>
      </c>
      <c r="C36" s="15">
        <v>36639</v>
      </c>
      <c r="D36" s="15">
        <v>41500</v>
      </c>
      <c r="E36" s="16">
        <f t="shared" si="2"/>
        <v>63.9214756882727</v>
      </c>
      <c r="F36" s="16">
        <f t="shared" si="3"/>
        <v>13.267283495728597</v>
      </c>
    </row>
    <row r="37" spans="1:6" ht="21" customHeight="1">
      <c r="A37" s="26" t="s">
        <v>39</v>
      </c>
      <c r="B37" s="15"/>
      <c r="C37" s="15">
        <v>127</v>
      </c>
      <c r="D37" s="15">
        <v>127</v>
      </c>
      <c r="E37" s="16"/>
      <c r="F37" s="16">
        <f t="shared" si="3"/>
        <v>0</v>
      </c>
    </row>
    <row r="38" spans="1:6" ht="21" customHeight="1">
      <c r="A38" s="26" t="s">
        <v>40</v>
      </c>
      <c r="B38" s="15">
        <v>15186</v>
      </c>
      <c r="C38" s="15">
        <v>10186</v>
      </c>
      <c r="D38" s="15">
        <v>10186</v>
      </c>
      <c r="E38" s="16">
        <f aca="true" t="shared" si="4" ref="E38:E52">SUM(D38-B38)/B38*100</f>
        <v>-32.92506255761886</v>
      </c>
      <c r="F38" s="16">
        <f t="shared" si="3"/>
        <v>0</v>
      </c>
    </row>
    <row r="39" spans="1:6" ht="21" customHeight="1">
      <c r="A39" s="26" t="s">
        <v>41</v>
      </c>
      <c r="B39" s="15">
        <v>5475</v>
      </c>
      <c r="C39" s="15">
        <v>5475</v>
      </c>
      <c r="D39" s="15">
        <v>5475</v>
      </c>
      <c r="E39" s="16">
        <f t="shared" si="4"/>
        <v>0</v>
      </c>
      <c r="F39" s="16">
        <f t="shared" si="3"/>
        <v>0</v>
      </c>
    </row>
    <row r="40" spans="1:6" ht="21" customHeight="1">
      <c r="A40" s="28" t="s">
        <v>42</v>
      </c>
      <c r="B40" s="15">
        <v>1737</v>
      </c>
      <c r="C40" s="15">
        <v>1737</v>
      </c>
      <c r="D40" s="15">
        <v>1737</v>
      </c>
      <c r="E40" s="16">
        <f t="shared" si="4"/>
        <v>0</v>
      </c>
      <c r="F40" s="16">
        <f t="shared" si="3"/>
        <v>0</v>
      </c>
    </row>
    <row r="41" spans="1:6" ht="21" customHeight="1">
      <c r="A41" s="26" t="s">
        <v>43</v>
      </c>
      <c r="B41" s="15">
        <v>29887</v>
      </c>
      <c r="C41" s="15">
        <v>31525</v>
      </c>
      <c r="D41" s="15">
        <v>36525</v>
      </c>
      <c r="E41" s="16">
        <f t="shared" si="4"/>
        <v>22.210325559607856</v>
      </c>
      <c r="F41" s="16">
        <f t="shared" si="3"/>
        <v>15.860428231562251</v>
      </c>
    </row>
    <row r="42" spans="1:6" ht="21" customHeight="1">
      <c r="A42" s="29" t="s">
        <v>44</v>
      </c>
      <c r="B42" s="15">
        <v>2974</v>
      </c>
      <c r="C42" s="15">
        <v>3369</v>
      </c>
      <c r="D42" s="15">
        <v>3411</v>
      </c>
      <c r="E42" s="16">
        <f t="shared" si="4"/>
        <v>14.694014794889037</v>
      </c>
      <c r="F42" s="16">
        <f t="shared" si="3"/>
        <v>1.2466607301869992</v>
      </c>
    </row>
    <row r="43" spans="1:6" ht="21" customHeight="1">
      <c r="A43" s="28" t="s">
        <v>45</v>
      </c>
      <c r="B43" s="15">
        <v>23515</v>
      </c>
      <c r="C43" s="30">
        <v>30752</v>
      </c>
      <c r="D43" s="15">
        <v>30752</v>
      </c>
      <c r="E43" s="16">
        <f t="shared" si="4"/>
        <v>30.776100361471403</v>
      </c>
      <c r="F43" s="16">
        <f t="shared" si="3"/>
        <v>0</v>
      </c>
    </row>
    <row r="44" spans="1:6" ht="21" customHeight="1">
      <c r="A44" s="29" t="s">
        <v>46</v>
      </c>
      <c r="B44" s="15">
        <v>12751</v>
      </c>
      <c r="C44" s="15">
        <v>27922</v>
      </c>
      <c r="D44" s="15">
        <v>27946</v>
      </c>
      <c r="E44" s="16">
        <f t="shared" si="4"/>
        <v>119.16712414712572</v>
      </c>
      <c r="F44" s="16">
        <f t="shared" si="3"/>
        <v>0.08595372824296255</v>
      </c>
    </row>
    <row r="45" spans="1:6" ht="21" customHeight="1">
      <c r="A45" s="29" t="s">
        <v>47</v>
      </c>
      <c r="B45" s="15">
        <v>22702</v>
      </c>
      <c r="C45" s="15">
        <v>31229</v>
      </c>
      <c r="D45" s="15">
        <v>31363</v>
      </c>
      <c r="E45" s="16">
        <f t="shared" si="4"/>
        <v>38.15082371597216</v>
      </c>
      <c r="F45" s="16">
        <f t="shared" si="3"/>
        <v>0.42908834736943224</v>
      </c>
    </row>
    <row r="46" spans="1:6" ht="21" customHeight="1">
      <c r="A46" s="26" t="s">
        <v>48</v>
      </c>
      <c r="B46" s="15">
        <v>1000</v>
      </c>
      <c r="C46" s="15">
        <v>908</v>
      </c>
      <c r="D46" s="15">
        <v>1000</v>
      </c>
      <c r="E46" s="16">
        <f t="shared" si="4"/>
        <v>0</v>
      </c>
      <c r="F46" s="16">
        <f t="shared" si="3"/>
        <v>10.13215859030837</v>
      </c>
    </row>
    <row r="47" spans="1:6" ht="21" customHeight="1">
      <c r="A47" s="26" t="s">
        <v>49</v>
      </c>
      <c r="B47" s="15">
        <v>2667</v>
      </c>
      <c r="C47" s="15">
        <v>2482</v>
      </c>
      <c r="D47" s="15">
        <v>2571</v>
      </c>
      <c r="E47" s="16">
        <f t="shared" si="4"/>
        <v>-3.59955005624297</v>
      </c>
      <c r="F47" s="16">
        <f t="shared" si="3"/>
        <v>3.585817888799355</v>
      </c>
    </row>
    <row r="48" spans="1:6" ht="21" customHeight="1">
      <c r="A48" s="26" t="s">
        <v>50</v>
      </c>
      <c r="B48" s="15">
        <v>5481</v>
      </c>
      <c r="C48" s="15">
        <v>11412</v>
      </c>
      <c r="D48" s="15">
        <v>19541</v>
      </c>
      <c r="E48" s="16">
        <f t="shared" si="4"/>
        <v>256.52253238460133</v>
      </c>
      <c r="F48" s="16">
        <f t="shared" si="3"/>
        <v>71.23203645285663</v>
      </c>
    </row>
    <row r="49" spans="1:6" ht="21" customHeight="1">
      <c r="A49" s="27" t="s">
        <v>51</v>
      </c>
      <c r="B49" s="15">
        <v>12024</v>
      </c>
      <c r="C49" s="15">
        <v>121944</v>
      </c>
      <c r="D49" s="30">
        <v>40909</v>
      </c>
      <c r="E49" s="16">
        <f t="shared" si="4"/>
        <v>240.227877578177</v>
      </c>
      <c r="F49" s="16">
        <f t="shared" si="3"/>
        <v>-66.45263399593256</v>
      </c>
    </row>
    <row r="50" spans="1:6" ht="21" customHeight="1">
      <c r="A50" s="31" t="s">
        <v>52</v>
      </c>
      <c r="B50" s="15">
        <v>52475</v>
      </c>
      <c r="C50" s="15">
        <f>SUM(C51:C52)</f>
        <v>55635</v>
      </c>
      <c r="D50" s="15">
        <f>SUM(D51:D52)</f>
        <v>98276</v>
      </c>
      <c r="E50" s="16">
        <f t="shared" si="4"/>
        <v>87.28156264888042</v>
      </c>
      <c r="F50" s="16">
        <f t="shared" si="3"/>
        <v>76.64419879572212</v>
      </c>
    </row>
    <row r="51" spans="1:6" ht="21" customHeight="1">
      <c r="A51" s="32" t="s">
        <v>53</v>
      </c>
      <c r="B51" s="33">
        <v>52148</v>
      </c>
      <c r="C51" s="33">
        <v>55224</v>
      </c>
      <c r="D51" s="33">
        <v>95976</v>
      </c>
      <c r="E51" s="16">
        <f t="shared" si="4"/>
        <v>84.04540921991256</v>
      </c>
      <c r="F51" s="16">
        <f t="shared" si="3"/>
        <v>73.79400260756192</v>
      </c>
    </row>
    <row r="52" spans="1:6" ht="21" customHeight="1">
      <c r="A52" s="32" t="s">
        <v>54</v>
      </c>
      <c r="B52" s="33">
        <v>327</v>
      </c>
      <c r="C52" s="33">
        <v>411</v>
      </c>
      <c r="D52" s="33">
        <v>2300</v>
      </c>
      <c r="E52" s="16">
        <f t="shared" si="4"/>
        <v>603.3639143730886</v>
      </c>
      <c r="F52" s="16">
        <f t="shared" si="3"/>
        <v>459.61070559610704</v>
      </c>
    </row>
    <row r="53" spans="1:6" ht="21" customHeight="1">
      <c r="A53" s="31" t="s">
        <v>55</v>
      </c>
      <c r="B53" s="15"/>
      <c r="C53" s="15">
        <v>19882</v>
      </c>
      <c r="D53" s="15"/>
      <c r="E53" s="16"/>
      <c r="F53" s="16">
        <f t="shared" si="3"/>
        <v>-100</v>
      </c>
    </row>
    <row r="54" spans="1:6" ht="21" customHeight="1">
      <c r="A54" s="31" t="s">
        <v>56</v>
      </c>
      <c r="B54" s="15"/>
      <c r="C54" s="15"/>
      <c r="D54" s="15">
        <v>7947</v>
      </c>
      <c r="E54" s="16"/>
      <c r="F54" s="16"/>
    </row>
    <row r="55" spans="1:6" s="23" customFormat="1" ht="21" customHeight="1">
      <c r="A55" s="20" t="s">
        <v>57</v>
      </c>
      <c r="B55" s="34">
        <f>SUM(B29+B30+B50+B53)</f>
        <v>288035</v>
      </c>
      <c r="C55" s="34">
        <f>SUM(C29+C30+C50+C53)</f>
        <v>468015</v>
      </c>
      <c r="D55" s="34">
        <f>SUM(D29+D30+D50+D53+D54)</f>
        <v>443005</v>
      </c>
      <c r="E55" s="22">
        <f>SUM(D55-B55)/B55*100</f>
        <v>53.802489280816566</v>
      </c>
      <c r="F55" s="22">
        <f>SUM(D55-C55)/C55*100</f>
        <v>-5.343845816907578</v>
      </c>
    </row>
    <row r="56" spans="1:5" ht="21" customHeight="1">
      <c r="A56" s="35"/>
      <c r="B56" s="36"/>
      <c r="C56" s="36"/>
      <c r="D56" s="37"/>
      <c r="E56" s="37"/>
    </row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spans="1:6" s="38" customFormat="1" ht="19.5" customHeight="1">
      <c r="A144" s="7"/>
      <c r="B144" s="4"/>
      <c r="C144" s="4"/>
      <c r="D144" s="4"/>
      <c r="E144" s="4"/>
      <c r="F144" s="5"/>
    </row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</sheetData>
  <sheetProtection/>
  <mergeCells count="1">
    <mergeCell ref="A1:F1"/>
  </mergeCells>
  <printOptions/>
  <pageMargins left="0.8661417322834646" right="0.5905511811023623" top="0.62" bottom="0.72" header="0.56" footer="0.24"/>
  <pageSetup firstPageNumber="1" useFirstPageNumber="1" horizontalDpi="600" verticalDpi="600" orientation="landscape" paperSize="9" r:id="rId3"/>
  <headerFooter alignWithMargins="0"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GDSUIXI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China</cp:lastModifiedBy>
  <cp:lastPrinted>2016-03-07T02:47:36Z</cp:lastPrinted>
  <dcterms:created xsi:type="dcterms:W3CDTF">2016-03-03T03:41:31Z</dcterms:created>
  <dcterms:modified xsi:type="dcterms:W3CDTF">2016-03-07T02:47:37Z</dcterms:modified>
  <cp:category/>
  <cp:version/>
  <cp:contentType/>
  <cp:contentStatus/>
</cp:coreProperties>
</file>